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9219977D-6A35-47A7-A86A-1C14DBBE73CB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Мэдисон" sheetId="91" r:id="rId1"/>
  </sheets>
  <definedNames>
    <definedName name="_xlnm.Print_Titles" localSheetId="0">Мэдисон!$21:$21</definedName>
    <definedName name="_xlnm.Print_Area" localSheetId="0">Мэдисон!$A$1:$AV$59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9" i="91" l="1"/>
  <c r="AP53" i="91"/>
  <c r="L53" i="91"/>
  <c r="F53" i="91"/>
  <c r="A53" i="91"/>
  <c r="AS25" i="91"/>
  <c r="AS26" i="91" s="1"/>
  <c r="AS29" i="91"/>
  <c r="AS30" i="91" s="1"/>
  <c r="AS27" i="91"/>
  <c r="AS28" i="91" s="1"/>
  <c r="AS33" i="91"/>
  <c r="AS34" i="91" s="1"/>
  <c r="AS32" i="91"/>
  <c r="AS31" i="91"/>
  <c r="AS23" i="91"/>
  <c r="A30" i="91"/>
  <c r="AS42" i="91"/>
  <c r="AR42" i="91"/>
  <c r="AQ42" i="91"/>
  <c r="AP42" i="91"/>
  <c r="AO42" i="91"/>
  <c r="AN42" i="91"/>
  <c r="AM42" i="91"/>
  <c r="AL42" i="91"/>
  <c r="AK42" i="91"/>
  <c r="AJ42" i="91"/>
  <c r="AI42" i="91"/>
  <c r="AH42" i="91"/>
  <c r="AG42" i="91"/>
  <c r="AF42" i="91"/>
  <c r="AE42" i="91"/>
  <c r="AD42" i="91"/>
  <c r="AC42" i="91"/>
  <c r="AB42" i="91"/>
  <c r="AA42" i="91"/>
  <c r="Z42" i="91"/>
  <c r="Y42" i="91"/>
  <c r="X42" i="91"/>
  <c r="W42" i="91"/>
  <c r="V42" i="91"/>
  <c r="U42" i="91"/>
  <c r="T42" i="91"/>
  <c r="S42" i="91"/>
  <c r="R42" i="91"/>
  <c r="Q42" i="91"/>
  <c r="P42" i="91"/>
  <c r="O42" i="91"/>
  <c r="N42" i="91"/>
  <c r="M42" i="91"/>
  <c r="L42" i="91"/>
  <c r="K42" i="91"/>
  <c r="J42" i="91"/>
  <c r="I42" i="91"/>
  <c r="H42" i="91"/>
  <c r="G42" i="91"/>
  <c r="AS40" i="91"/>
  <c r="AR40" i="91"/>
  <c r="AQ40" i="91"/>
  <c r="AP40" i="91"/>
  <c r="AO40" i="91"/>
  <c r="AN40" i="91"/>
  <c r="AM40" i="91"/>
  <c r="AL40" i="91"/>
  <c r="AK40" i="91"/>
  <c r="AJ40" i="91"/>
  <c r="AI40" i="91"/>
  <c r="AH40" i="91"/>
  <c r="AG40" i="91"/>
  <c r="AF40" i="91"/>
  <c r="AE40" i="91"/>
  <c r="AD40" i="91"/>
  <c r="AC40" i="91"/>
  <c r="AB40" i="91"/>
  <c r="AA40" i="91"/>
  <c r="Z40" i="91"/>
  <c r="Y40" i="91"/>
  <c r="X40" i="91"/>
  <c r="W40" i="91"/>
  <c r="V40" i="91"/>
  <c r="U40" i="91"/>
  <c r="T40" i="91"/>
  <c r="S40" i="91"/>
  <c r="R40" i="91"/>
  <c r="Q40" i="91"/>
  <c r="P40" i="91"/>
  <c r="O40" i="91"/>
  <c r="N40" i="91"/>
  <c r="M40" i="91"/>
  <c r="L40" i="91"/>
  <c r="K40" i="91"/>
  <c r="J40" i="91"/>
  <c r="I40" i="91"/>
  <c r="H40" i="91"/>
  <c r="G40" i="91"/>
  <c r="AS38" i="91"/>
  <c r="AR38" i="91"/>
  <c r="AQ38" i="91"/>
  <c r="AP38" i="91"/>
  <c r="AO38" i="91"/>
  <c r="AN38" i="91"/>
  <c r="AM38" i="91"/>
  <c r="AL38" i="91"/>
  <c r="AK38" i="91"/>
  <c r="AJ38" i="91"/>
  <c r="AI38" i="91"/>
  <c r="AH38" i="91"/>
  <c r="AG38" i="91"/>
  <c r="AF38" i="91"/>
  <c r="AE38" i="91"/>
  <c r="AD38" i="91"/>
  <c r="AC38" i="91"/>
  <c r="AB38" i="91"/>
  <c r="AA38" i="91"/>
  <c r="Z38" i="91"/>
  <c r="Y38" i="91"/>
  <c r="X38" i="91"/>
  <c r="W38" i="91"/>
  <c r="V38" i="91"/>
  <c r="U38" i="91"/>
  <c r="T38" i="91"/>
  <c r="S38" i="91"/>
  <c r="R38" i="91"/>
  <c r="Q38" i="91"/>
  <c r="P38" i="91"/>
  <c r="O38" i="91"/>
  <c r="N38" i="91"/>
  <c r="M38" i="91"/>
  <c r="L38" i="91"/>
  <c r="K38" i="91"/>
  <c r="J38" i="91"/>
  <c r="I38" i="91"/>
  <c r="H38" i="91"/>
  <c r="G38" i="91"/>
  <c r="AR36" i="91"/>
  <c r="AQ36" i="91"/>
  <c r="AP36" i="91"/>
  <c r="AO36" i="91"/>
  <c r="AN36" i="91"/>
  <c r="AM36" i="91"/>
  <c r="AL36" i="91"/>
  <c r="AK36" i="91"/>
  <c r="AJ36" i="91"/>
  <c r="AI36" i="91"/>
  <c r="AH36" i="91"/>
  <c r="AG36" i="91"/>
  <c r="AF36" i="91"/>
  <c r="AE36" i="91"/>
  <c r="AD36" i="91"/>
  <c r="AC36" i="91"/>
  <c r="AB36" i="91"/>
  <c r="AA36" i="91"/>
  <c r="Z36" i="91"/>
  <c r="Y36" i="91"/>
  <c r="X36" i="91"/>
  <c r="W36" i="91"/>
  <c r="V36" i="91"/>
  <c r="U36" i="91"/>
  <c r="T36" i="91"/>
  <c r="S36" i="91"/>
  <c r="R36" i="91"/>
  <c r="Q36" i="91"/>
  <c r="P36" i="91"/>
  <c r="O36" i="91"/>
  <c r="N36" i="91"/>
  <c r="M36" i="91"/>
  <c r="L36" i="91"/>
  <c r="K36" i="91"/>
  <c r="J36" i="91"/>
  <c r="I36" i="91"/>
  <c r="H36" i="91"/>
  <c r="G36" i="91"/>
  <c r="AR34" i="91"/>
  <c r="AQ34" i="91"/>
  <c r="AP34" i="91"/>
  <c r="AO34" i="91"/>
  <c r="AN34" i="91"/>
  <c r="AM34" i="91"/>
  <c r="AL34" i="91"/>
  <c r="AK34" i="91"/>
  <c r="AJ34" i="91"/>
  <c r="AI34" i="91"/>
  <c r="AH34" i="91"/>
  <c r="AG34" i="91"/>
  <c r="AF34" i="91"/>
  <c r="AE34" i="91"/>
  <c r="AD34" i="91"/>
  <c r="AC34" i="91"/>
  <c r="AB34" i="91"/>
  <c r="AA34" i="91"/>
  <c r="Z34" i="91"/>
  <c r="Y34" i="91"/>
  <c r="X34" i="91"/>
  <c r="W34" i="91"/>
  <c r="V34" i="91"/>
  <c r="U34" i="91"/>
  <c r="T34" i="91"/>
  <c r="S34" i="91"/>
  <c r="R34" i="91"/>
  <c r="Q34" i="91"/>
  <c r="P34" i="91"/>
  <c r="O34" i="91"/>
  <c r="N34" i="91"/>
  <c r="M34" i="91"/>
  <c r="L34" i="91"/>
  <c r="K34" i="91"/>
  <c r="J34" i="91"/>
  <c r="I34" i="91"/>
  <c r="H34" i="91"/>
  <c r="G34" i="91"/>
  <c r="AR32" i="91"/>
  <c r="AQ32" i="91"/>
  <c r="AP32" i="91"/>
  <c r="AO32" i="91"/>
  <c r="AN32" i="91"/>
  <c r="AM32" i="91"/>
  <c r="AL32" i="91"/>
  <c r="AK32" i="91"/>
  <c r="AJ32" i="91"/>
  <c r="AI32" i="91"/>
  <c r="AH32" i="91"/>
  <c r="AG32" i="91"/>
  <c r="AF32" i="91"/>
  <c r="AE32" i="91"/>
  <c r="AD32" i="91"/>
  <c r="AC32" i="91"/>
  <c r="AB32" i="91"/>
  <c r="AA32" i="91"/>
  <c r="Z32" i="91"/>
  <c r="Y32" i="91"/>
  <c r="X32" i="91"/>
  <c r="W32" i="91"/>
  <c r="V32" i="91"/>
  <c r="U32" i="91"/>
  <c r="T32" i="91"/>
  <c r="S32" i="91"/>
  <c r="R32" i="91"/>
  <c r="Q32" i="91"/>
  <c r="P32" i="91"/>
  <c r="O32" i="91"/>
  <c r="N32" i="91"/>
  <c r="M32" i="91"/>
  <c r="L32" i="91"/>
  <c r="K32" i="91"/>
  <c r="J32" i="91"/>
  <c r="I32" i="91"/>
  <c r="H32" i="91"/>
  <c r="G32" i="91"/>
  <c r="AR30" i="91"/>
  <c r="AQ30" i="91"/>
  <c r="AP30" i="91"/>
  <c r="AO30" i="91"/>
  <c r="AN30" i="91"/>
  <c r="AM30" i="91"/>
  <c r="AL30" i="91"/>
  <c r="AK30" i="91"/>
  <c r="AJ30" i="91"/>
  <c r="AI30" i="91"/>
  <c r="AH30" i="91"/>
  <c r="AG30" i="91"/>
  <c r="AF30" i="91"/>
  <c r="AE30" i="91"/>
  <c r="AD30" i="91"/>
  <c r="AC30" i="91"/>
  <c r="AB30" i="91"/>
  <c r="AA30" i="91"/>
  <c r="Z30" i="91"/>
  <c r="Y30" i="91"/>
  <c r="X30" i="91"/>
  <c r="W30" i="91"/>
  <c r="V30" i="91"/>
  <c r="U30" i="91"/>
  <c r="T30" i="91"/>
  <c r="S30" i="91"/>
  <c r="R30" i="91"/>
  <c r="Q30" i="91"/>
  <c r="P30" i="91"/>
  <c r="O30" i="91"/>
  <c r="N30" i="91"/>
  <c r="M30" i="91"/>
  <c r="L30" i="91"/>
  <c r="K30" i="91"/>
  <c r="J30" i="91"/>
  <c r="I30" i="91"/>
  <c r="H30" i="91"/>
  <c r="G30" i="91"/>
  <c r="AR28" i="91"/>
  <c r="AQ28" i="91"/>
  <c r="AP28" i="91"/>
  <c r="AO28" i="91"/>
  <c r="AN28" i="91"/>
  <c r="AM28" i="91"/>
  <c r="AL28" i="91"/>
  <c r="AK28" i="91"/>
  <c r="AJ28" i="91"/>
  <c r="AI28" i="91"/>
  <c r="AH28" i="91"/>
  <c r="AG28" i="91"/>
  <c r="AF28" i="91"/>
  <c r="AE28" i="91"/>
  <c r="AD28" i="91"/>
  <c r="AC28" i="91"/>
  <c r="AB28" i="91"/>
  <c r="AA28" i="91"/>
  <c r="Z28" i="91"/>
  <c r="Y28" i="91"/>
  <c r="X28" i="91"/>
  <c r="W28" i="91"/>
  <c r="V28" i="91"/>
  <c r="U28" i="91"/>
  <c r="T28" i="91"/>
  <c r="S28" i="91"/>
  <c r="R28" i="91"/>
  <c r="Q28" i="91"/>
  <c r="P28" i="91"/>
  <c r="O28" i="91"/>
  <c r="N28" i="91"/>
  <c r="M28" i="91"/>
  <c r="L28" i="91"/>
  <c r="K28" i="91"/>
  <c r="J28" i="91"/>
  <c r="I28" i="91"/>
  <c r="H28" i="91"/>
  <c r="G28" i="91"/>
  <c r="AR26" i="91"/>
  <c r="AQ26" i="91"/>
  <c r="AP26" i="91"/>
  <c r="AO26" i="91"/>
  <c r="AN26" i="91"/>
  <c r="AM26" i="91"/>
  <c r="AL26" i="91"/>
  <c r="AK26" i="91"/>
  <c r="AJ26" i="91"/>
  <c r="AI26" i="91"/>
  <c r="AH26" i="91"/>
  <c r="AG26" i="91"/>
  <c r="AF26" i="91"/>
  <c r="AE26" i="91"/>
  <c r="AD26" i="91"/>
  <c r="AC26" i="91"/>
  <c r="AB26" i="91"/>
  <c r="AA26" i="91"/>
  <c r="Z26" i="91"/>
  <c r="Y26" i="91"/>
  <c r="X26" i="91"/>
  <c r="W26" i="91"/>
  <c r="V26" i="91"/>
  <c r="U26" i="91"/>
  <c r="T26" i="91"/>
  <c r="S26" i="91"/>
  <c r="R26" i="91"/>
  <c r="Q26" i="91"/>
  <c r="P26" i="91"/>
  <c r="O26" i="91"/>
  <c r="N26" i="91"/>
  <c r="M26" i="91"/>
  <c r="L26" i="91"/>
  <c r="K26" i="91"/>
  <c r="J26" i="91"/>
  <c r="I26" i="91"/>
  <c r="H26" i="91"/>
  <c r="G26" i="91"/>
  <c r="B42" i="91"/>
  <c r="A42" i="91"/>
  <c r="B40" i="91"/>
  <c r="A40" i="91"/>
  <c r="B38" i="91"/>
  <c r="A38" i="91"/>
  <c r="B36" i="91"/>
  <c r="A36" i="91"/>
  <c r="B34" i="91"/>
  <c r="A34" i="91"/>
  <c r="B32" i="91"/>
  <c r="A32" i="91"/>
  <c r="B30" i="91"/>
  <c r="B28" i="91"/>
  <c r="A28" i="91"/>
  <c r="B26" i="91"/>
  <c r="A26" i="91"/>
  <c r="G24" i="91"/>
  <c r="I24" i="91"/>
  <c r="J24" i="91"/>
  <c r="K24" i="91"/>
  <c r="L24" i="91"/>
  <c r="M24" i="91"/>
  <c r="N24" i="91"/>
  <c r="O24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AD24" i="91"/>
  <c r="AE24" i="91"/>
  <c r="AF24" i="91"/>
  <c r="AG24" i="91"/>
  <c r="AH24" i="91"/>
  <c r="AI24" i="91"/>
  <c r="AJ24" i="91"/>
  <c r="AK24" i="91"/>
  <c r="AL24" i="91"/>
  <c r="AM24" i="91"/>
  <c r="AN24" i="91"/>
  <c r="AO24" i="91"/>
  <c r="AP24" i="91"/>
  <c r="AQ24" i="91"/>
  <c r="AR24" i="91"/>
  <c r="H24" i="91"/>
  <c r="B24" i="91"/>
  <c r="H51" i="91" l="1"/>
  <c r="H50" i="91"/>
  <c r="AS24" i="91"/>
  <c r="L59" i="91" l="1"/>
  <c r="F59" i="91"/>
  <c r="AV51" i="91" l="1"/>
  <c r="AV50" i="91"/>
  <c r="AV49" i="91"/>
  <c r="AV48" i="91"/>
  <c r="AV47" i="91"/>
  <c r="AV46" i="91"/>
  <c r="AV45" i="91"/>
  <c r="H46" i="91" l="1"/>
  <c r="AP59" i="91"/>
</calcChain>
</file>

<file path=xl/sharedStrings.xml><?xml version="1.0" encoding="utf-8"?>
<sst xmlns="http://schemas.openxmlformats.org/spreadsheetml/2006/main" count="138" uniqueCount="106">
  <si>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</si>
  <si>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</si>
  <si>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</si>
  <si>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</si>
  <si>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</si>
  <si>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</si>
  <si>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</si>
  <si>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</si>
  <si>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</si>
  <si>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</si>
  <si>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</si>
  <si>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</si>
  <si>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</si>
  <si>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</si>
  <si>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</si>
  <si>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</si>
  <si>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</si>
  <si>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</si>
  <si>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</si>
  <si>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Санкт-Петербург</t>
  </si>
  <si>
    <t>МС</t>
  </si>
  <si>
    <t>ВЫПОЛНЕНИЕ НТУ ЕВСК</t>
  </si>
  <si>
    <t>РЕЗУЛЬТАТ очки</t>
  </si>
  <si>
    <t>Доп. Инфо</t>
  </si>
  <si>
    <t>ЗМС</t>
  </si>
  <si>
    <t>КМС</t>
  </si>
  <si>
    <t>Субъектов РФ</t>
  </si>
  <si>
    <t>ДАТА РОЖД.</t>
  </si>
  <si>
    <t>1 СР</t>
  </si>
  <si>
    <t>Место на основном финише</t>
  </si>
  <si>
    <t>UCI ID</t>
  </si>
  <si>
    <t/>
  </si>
  <si>
    <t>2 СР</t>
  </si>
  <si>
    <t>3 СР</t>
  </si>
  <si>
    <t>ПЕРВЕНСТВО РОССИИ</t>
  </si>
  <si>
    <t>№ ЕКП 2022: 14998</t>
  </si>
  <si>
    <t>+ ЗА КРУГ</t>
  </si>
  <si>
    <t>- ЗА КРУГ</t>
  </si>
  <si>
    <t>Скорняков Григорий</t>
  </si>
  <si>
    <t>13.11.2004</t>
  </si>
  <si>
    <t>Соловьев Г.Н. (ВК, Санкт-петербург)</t>
  </si>
  <si>
    <t>Радчук А.С. (ВК, Санкт-Петербург)</t>
  </si>
  <si>
    <t>Михайлова И.Н. (ВК, Санкт-Петербург)</t>
  </si>
  <si>
    <t>НАЗВАНИЕ ТРАССЫ / РЕГ. НОМЕР: велотрек "Локосфинкс"</t>
  </si>
  <si>
    <t>Омская область</t>
  </si>
  <si>
    <t>Тульская область</t>
  </si>
  <si>
    <t>МЕСТО ПРОВЕДЕНИЯ: г. Санкт-Петербург</t>
  </si>
  <si>
    <t>Температура: +26</t>
  </si>
  <si>
    <t>Влажность: 58 %</t>
  </si>
  <si>
    <t>ОЧКИ НА ПРОМЕЖУТОЧНЫХ ФИНИШАХ</t>
  </si>
  <si>
    <t>трек - мэдисон</t>
  </si>
  <si>
    <t>Юниоры 19-22 года</t>
  </si>
  <si>
    <t>ДАТА ПРОВЕДЕНИЯ: 04 июня 2022 года</t>
  </si>
  <si>
    <t>№ ВРВС: 0080461611Я</t>
  </si>
  <si>
    <t>Сырица Глеб</t>
  </si>
  <si>
    <t>14.04.2000</t>
  </si>
  <si>
    <t>Берсенев Никита</t>
  </si>
  <si>
    <t>25.03.2000</t>
  </si>
  <si>
    <t>Шичкин Влас</t>
  </si>
  <si>
    <t>25.01.2002</t>
  </si>
  <si>
    <t>Щегольков Илья</t>
  </si>
  <si>
    <t>03.06.2002</t>
  </si>
  <si>
    <t>Валгонен Даниил</t>
  </si>
  <si>
    <t>26.02.2003</t>
  </si>
  <si>
    <t>Ерёмин Евгений</t>
  </si>
  <si>
    <t>01.10.2001</t>
  </si>
  <si>
    <t>Мальков Кирилл</t>
  </si>
  <si>
    <t>12.10.2002</t>
  </si>
  <si>
    <t>Потекало Николай</t>
  </si>
  <si>
    <t>20.03.2000</t>
  </si>
  <si>
    <t>Савекин Даниил</t>
  </si>
  <si>
    <t>13.04.2002</t>
  </si>
  <si>
    <t>Васильев Никита</t>
  </si>
  <si>
    <t>28.02.2003</t>
  </si>
  <si>
    <t>Палагичев Иван</t>
  </si>
  <si>
    <t>05.07.2003</t>
  </si>
  <si>
    <t>Хилькович Денис</t>
  </si>
  <si>
    <t>23.12.2003</t>
  </si>
  <si>
    <t>Гурин Антон</t>
  </si>
  <si>
    <t>09.10.2003</t>
  </si>
  <si>
    <t>Лучников Егор</t>
  </si>
  <si>
    <t>19.09.2003</t>
  </si>
  <si>
    <t>Шестаков Артем</t>
  </si>
  <si>
    <t>18.09.2003</t>
  </si>
  <si>
    <t>Иванов Александр</t>
  </si>
  <si>
    <t>25.12.2003</t>
  </si>
  <si>
    <t>Исламов Валерий</t>
  </si>
  <si>
    <t>20.06.2001</t>
  </si>
  <si>
    <t>Дикий Марк</t>
  </si>
  <si>
    <t>25.07.2003</t>
  </si>
  <si>
    <t>Тишкин Александр</t>
  </si>
  <si>
    <t>27.05.2003</t>
  </si>
  <si>
    <t>сняты</t>
  </si>
  <si>
    <t>ОЧКИ ЗА КРУГИ</t>
  </si>
  <si>
    <t>НАЧАЛО ГОНКИ:</t>
  </si>
  <si>
    <t>ОКОНЧАНИЕ ГОНКИ:</t>
  </si>
  <si>
    <t>ПОКРЫТИЕ ТРЕКА:</t>
  </si>
  <si>
    <t>ДЛИНА ТРЕКА (м):</t>
  </si>
  <si>
    <t>ДИСТАНЦИЯ (км) / КРУГОВ</t>
  </si>
  <si>
    <t>дерево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</si>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</sst>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h:mm:ss.00"/>
    <numFmt numFmtId="166" formatCode="0.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" fillId="0" borderId="0"/>
  </cellStyleXfs>
  <cellXfs count="52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vertical="center"/>
    </xf>
    <xf numFmtId="0" fontId="6" fillId="2" borderId="0" xfId="3" applyFont="1" applyFill="1" applyAlignment="1">
      <alignment horizontal="center" vertical="center" wrapText="1"/>
    </xf>
    <xf numFmtId="49" fontId="6" fillId="2" borderId="0" xfId="3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3" applyFont="1" applyFill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14" fontId="11" fillId="0" borderId="0" xfId="9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3" fillId="0" borderId="0" xfId="9" applyFont="1" applyAlignment="1">
      <alignment horizontal="center" vertical="center" wrapText="1"/>
    </xf>
    <xf numFmtId="1" fontId="13" fillId="0" borderId="0" xfId="9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49" fontId="17" fillId="0" borderId="0" xfId="0" applyNumberFormat="1" applyFont="1" applyAlignment="1">
      <alignment vertical="center"/>
    </xf>
    <xf numFmtId="49" fontId="17" fillId="0" borderId="0" xfId="2" applyNumberFormat="1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6" fillId="2" borderId="0" xfId="3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165" fontId="6" fillId="2" borderId="0" xfId="3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0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" xfId="8" xr:uid="{00000000-0005-0000-0000-000007000000}"/>
    <cellStyle name="Обычный_ID4938_RS_1" xfId="9" xr:uid="{00000000-0005-0000-0000-000008000000}"/>
    <cellStyle name="Обычный_Стартовый протокол Смирнов_20101106_Results" xfId="3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108857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794660" cy="824594"/>
        </a:xfrm>
        <a:prstGeom prst="rect">
          <a:avLst/>
        </a:prstGeom>
      </xdr:spPr>
    </xdr:pic>
    <xdr:clientData/>
  </xdr:twoCellAnchor>
  <xdr:twoCellAnchor editAs="oneCell">
    <xdr:from>
      <xdr:col>2</xdr:col>
      <xdr:colOff>389982</xdr:colOff>
      <xdr:row>0</xdr:row>
      <xdr:rowOff>57151</xdr:rowOff>
    </xdr:from>
    <xdr:to>
      <xdr:col>3</xdr:col>
      <xdr:colOff>703036</xdr:colOff>
      <xdr:row>3</xdr:row>
      <xdr:rowOff>81643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3303" y="57151"/>
          <a:ext cx="1147626" cy="772885"/>
        </a:xfrm>
        <a:prstGeom prst="rect">
          <a:avLst/>
        </a:prstGeom>
      </xdr:spPr>
    </xdr:pic>
    <xdr:clientData/>
  </xdr:twoCellAnchor>
  <xdr:oneCellAnchor>
    <xdr:from>
      <xdr:col>46</xdr:col>
      <xdr:colOff>693964</xdr:colOff>
      <xdr:row>0</xdr:row>
      <xdr:rowOff>81643</xdr:rowOff>
    </xdr:from>
    <xdr:ext cx="936560" cy="697974"/>
    <xdr:pic>
      <xdr:nvPicPr>
        <xdr:cNvPr id="8" name="Picture 5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505214" y="81643"/>
          <a:ext cx="936560" cy="69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9"/>
  <sheetViews>
    <sheetView tabSelected="1" view="pageBreakPreview" topLeftCell="A2" zoomScale="90" zoomScaleNormal="90" zoomScaleSheetLayoutView="90" workbookViewId="0">
      <selection activeCell="G14" sqref="G14"/>
    </sheetView>
  </sheetViews>
  <sheetFormatPr defaultColWidth="9.109375" defaultRowHeight="13.8" x14ac:dyDescent="0.25"/>
  <cols>
    <col min="1" max="1" width="7" style="1" customWidth="1"/>
    <col min="2" max="2" width="7.88671875" style="2" customWidth="1"/>
    <col min="3" max="3" width="12.44140625" style="2" customWidth="1"/>
    <col min="4" max="4" width="18.88671875" style="1" customWidth="1"/>
    <col min="5" max="5" width="12.33203125" style="4" customWidth="1"/>
    <col min="6" max="6" width="8.88671875" style="1" customWidth="1"/>
    <col min="7" max="7" width="23.88671875" style="1" customWidth="1"/>
    <col min="8" max="23" width="3.109375" style="1" customWidth="1"/>
    <col min="24" max="33" width="3.109375" style="1" hidden="1" customWidth="1"/>
    <col min="34" max="35" width="4.109375" style="1" hidden="1" customWidth="1"/>
    <col min="36" max="41" width="3.109375" style="1" hidden="1" customWidth="1"/>
    <col min="42" max="42" width="10.109375" style="1" customWidth="1"/>
    <col min="43" max="44" width="9.88671875" style="1" customWidth="1"/>
    <col min="45" max="45" width="10.33203125" style="1" customWidth="1"/>
    <col min="46" max="46" width="10.44140625" style="1" customWidth="1"/>
    <col min="47" max="47" width="13.109375" style="1" customWidth="1"/>
    <col min="48" max="48" width="14.33203125" style="1" customWidth="1"/>
    <col min="49" max="16384" width="9.109375" style="1"/>
  </cols>
  <sheetData>
    <row r="1" spans="1:48" s="16" customFormat="1" ht="23.25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</row>
    <row r="2" spans="1:48" s="16" customFormat="1" ht="11.2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</row>
    <row r="3" spans="1:48" s="16" customFormat="1" ht="23.25" customHeight="1" x14ac:dyDescent="0.25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</row>
    <row r="4" spans="1:48" s="16" customFormat="1" ht="13.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</row>
    <row r="5" spans="1:48" s="16" customFormat="1" ht="9" customHeight="1" x14ac:dyDescent="0.25">
      <c r="A5" s="46" t="s">
        <v>31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</row>
    <row r="6" spans="1:48" s="17" customFormat="1" ht="20.25" customHeight="1" x14ac:dyDescent="0.25">
      <c r="A6" s="47" t="s">
        <v>34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</row>
    <row r="7" spans="1:48" s="16" customFormat="1" ht="18" customHeight="1" x14ac:dyDescent="0.25">
      <c r="A7" s="48" t="s">
        <v>13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</row>
    <row r="8" spans="1:48" s="16" customFormat="1" ht="3" customHeight="1" x14ac:dyDescent="0.25">
      <c r="A8" s="48" t="s">
        <v>31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</row>
    <row r="9" spans="1:48" s="16" customFormat="1" ht="24" customHeight="1" x14ac:dyDescent="0.25">
      <c r="A9" s="48" t="s">
        <v>18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</row>
    <row r="10" spans="1:48" s="16" customFormat="1" ht="18" customHeight="1" x14ac:dyDescent="0.25">
      <c r="A10" s="48" t="s">
        <v>50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</row>
    <row r="11" spans="1:48" s="16" customFormat="1" ht="19.5" customHeight="1" x14ac:dyDescent="0.25">
      <c r="A11" s="48" t="s">
        <v>51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</row>
    <row r="12" spans="1:48" s="16" customFormat="1" ht="6" customHeight="1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</row>
    <row r="13" spans="1:48" x14ac:dyDescent="0.25">
      <c r="A13" s="1" t="s">
        <v>46</v>
      </c>
      <c r="D13" s="18"/>
      <c r="G13" s="19" t="s">
        <v>94</v>
      </c>
      <c r="AU13" s="3"/>
      <c r="AV13" s="3" t="s">
        <v>53</v>
      </c>
    </row>
    <row r="14" spans="1:48" x14ac:dyDescent="0.25">
      <c r="A14" s="19" t="s">
        <v>52</v>
      </c>
      <c r="D14" s="18"/>
      <c r="G14" s="19" t="s">
        <v>95</v>
      </c>
      <c r="AU14" s="3"/>
      <c r="AV14" s="3" t="s">
        <v>35</v>
      </c>
    </row>
    <row r="15" spans="1:48" x14ac:dyDescent="0.25">
      <c r="A15" s="49" t="s">
        <v>7</v>
      </c>
      <c r="B15" s="49"/>
      <c r="C15" s="49"/>
      <c r="D15" s="49"/>
      <c r="E15" s="49"/>
      <c r="F15" s="49"/>
      <c r="G15" s="50"/>
      <c r="H15" s="39" t="s">
        <v>1</v>
      </c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</row>
    <row r="16" spans="1:48" x14ac:dyDescent="0.25">
      <c r="A16" s="1" t="s">
        <v>14</v>
      </c>
      <c r="G16" s="25" t="s">
        <v>31</v>
      </c>
      <c r="H16" s="45" t="s">
        <v>43</v>
      </c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</row>
    <row r="17" spans="1:48" x14ac:dyDescent="0.25">
      <c r="A17" s="1" t="s">
        <v>15</v>
      </c>
      <c r="E17" s="20"/>
      <c r="G17" s="25" t="s">
        <v>40</v>
      </c>
      <c r="H17" s="21" t="s">
        <v>96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3" t="s">
        <v>99</v>
      </c>
    </row>
    <row r="18" spans="1:48" x14ac:dyDescent="0.25">
      <c r="A18" s="1" t="s">
        <v>16</v>
      </c>
      <c r="D18" s="3"/>
      <c r="G18" s="25" t="s">
        <v>41</v>
      </c>
      <c r="H18" s="21" t="s">
        <v>97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4">
        <v>250</v>
      </c>
    </row>
    <row r="19" spans="1:48" x14ac:dyDescent="0.25">
      <c r="A19" s="1" t="s">
        <v>12</v>
      </c>
      <c r="D19" s="3"/>
      <c r="E19" s="20"/>
      <c r="G19" s="25" t="s">
        <v>42</v>
      </c>
      <c r="H19" s="40" t="s">
        <v>98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21"/>
      <c r="AQ19" s="21"/>
      <c r="AR19" s="21"/>
      <c r="AS19" s="22">
        <v>45</v>
      </c>
      <c r="AT19" s="21"/>
      <c r="AU19" s="21"/>
      <c r="AV19" s="24">
        <v>180</v>
      </c>
    </row>
    <row r="20" spans="1:48" ht="6.75" customHeight="1" x14ac:dyDescent="0.25">
      <c r="G20" s="26"/>
    </row>
    <row r="21" spans="1:48" ht="19.5" customHeight="1" x14ac:dyDescent="0.25">
      <c r="A21" s="39" t="s">
        <v>5</v>
      </c>
      <c r="B21" s="41" t="s">
        <v>9</v>
      </c>
      <c r="C21" s="41" t="s">
        <v>30</v>
      </c>
      <c r="D21" s="41" t="s">
        <v>2</v>
      </c>
      <c r="E21" s="42" t="s">
        <v>27</v>
      </c>
      <c r="F21" s="41" t="s">
        <v>6</v>
      </c>
      <c r="G21" s="41" t="s">
        <v>10</v>
      </c>
      <c r="H21" s="39" t="s">
        <v>49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41" t="s">
        <v>29</v>
      </c>
      <c r="AQ21" s="43" t="s">
        <v>93</v>
      </c>
      <c r="AR21" s="43"/>
      <c r="AS21" s="41" t="s">
        <v>22</v>
      </c>
      <c r="AT21" s="41" t="s">
        <v>23</v>
      </c>
      <c r="AU21" s="38" t="s">
        <v>21</v>
      </c>
      <c r="AV21" s="38" t="s">
        <v>11</v>
      </c>
    </row>
    <row r="22" spans="1:48" ht="19.5" customHeight="1" x14ac:dyDescent="0.25">
      <c r="A22" s="39"/>
      <c r="B22" s="41"/>
      <c r="C22" s="41"/>
      <c r="D22" s="41"/>
      <c r="E22" s="42"/>
      <c r="F22" s="41"/>
      <c r="G22" s="41"/>
      <c r="H22" s="5">
        <v>1</v>
      </c>
      <c r="I22" s="5">
        <v>2</v>
      </c>
      <c r="J22" s="5">
        <v>3</v>
      </c>
      <c r="K22" s="5">
        <v>4</v>
      </c>
      <c r="L22" s="5">
        <v>5</v>
      </c>
      <c r="M22" s="5">
        <v>6</v>
      </c>
      <c r="N22" s="5">
        <v>7</v>
      </c>
      <c r="O22" s="5">
        <v>8</v>
      </c>
      <c r="P22" s="5">
        <v>9</v>
      </c>
      <c r="Q22" s="5">
        <v>10</v>
      </c>
      <c r="R22" s="5">
        <v>11</v>
      </c>
      <c r="S22" s="5">
        <v>12</v>
      </c>
      <c r="T22" s="5">
        <v>13</v>
      </c>
      <c r="U22" s="5">
        <v>14</v>
      </c>
      <c r="V22" s="5">
        <v>15</v>
      </c>
      <c r="W22" s="5">
        <v>16</v>
      </c>
      <c r="X22" s="5">
        <v>17</v>
      </c>
      <c r="Y22" s="5">
        <v>18</v>
      </c>
      <c r="Z22" s="5">
        <v>19</v>
      </c>
      <c r="AA22" s="5">
        <v>20</v>
      </c>
      <c r="AB22" s="5">
        <v>21</v>
      </c>
      <c r="AC22" s="5">
        <v>22</v>
      </c>
      <c r="AD22" s="5">
        <v>23</v>
      </c>
      <c r="AE22" s="5">
        <v>24</v>
      </c>
      <c r="AF22" s="5">
        <v>25</v>
      </c>
      <c r="AG22" s="5">
        <v>26</v>
      </c>
      <c r="AH22" s="5">
        <v>27</v>
      </c>
      <c r="AI22" s="5">
        <v>28</v>
      </c>
      <c r="AJ22" s="5">
        <v>29</v>
      </c>
      <c r="AK22" s="5">
        <v>30</v>
      </c>
      <c r="AL22" s="5">
        <v>31</v>
      </c>
      <c r="AM22" s="5">
        <v>32</v>
      </c>
      <c r="AN22" s="5">
        <v>33</v>
      </c>
      <c r="AO22" s="5">
        <v>34</v>
      </c>
      <c r="AP22" s="41"/>
      <c r="AQ22" s="6" t="s">
        <v>36</v>
      </c>
      <c r="AR22" s="6" t="s">
        <v>37</v>
      </c>
      <c r="AS22" s="41"/>
      <c r="AT22" s="41"/>
      <c r="AU22" s="38"/>
      <c r="AV22" s="38"/>
    </row>
    <row r="23" spans="1:48" ht="18.75" customHeight="1" x14ac:dyDescent="0.25">
      <c r="A23" s="37">
        <v>1</v>
      </c>
      <c r="B23" s="37">
        <v>1</v>
      </c>
      <c r="C23" s="8">
        <v>10034936653</v>
      </c>
      <c r="D23" s="9" t="s">
        <v>54</v>
      </c>
      <c r="E23" s="10" t="s">
        <v>55</v>
      </c>
      <c r="F23" s="11"/>
      <c r="G23" s="12" t="s">
        <v>19</v>
      </c>
      <c r="H23" s="37">
        <v>5</v>
      </c>
      <c r="I23" s="37">
        <v>5</v>
      </c>
      <c r="J23" s="37">
        <v>5</v>
      </c>
      <c r="K23" s="37">
        <v>5</v>
      </c>
      <c r="L23" s="37">
        <v>3</v>
      </c>
      <c r="M23" s="37">
        <v>3</v>
      </c>
      <c r="N23" s="37">
        <v>3</v>
      </c>
      <c r="O23" s="37">
        <v>5</v>
      </c>
      <c r="P23" s="37">
        <v>1</v>
      </c>
      <c r="Q23" s="37">
        <v>5</v>
      </c>
      <c r="R23" s="37">
        <v>3</v>
      </c>
      <c r="S23" s="37">
        <v>3</v>
      </c>
      <c r="T23" s="37">
        <v>5</v>
      </c>
      <c r="U23" s="37">
        <v>5</v>
      </c>
      <c r="V23" s="37">
        <v>5</v>
      </c>
      <c r="W23" s="37">
        <v>6</v>
      </c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>
        <v>2</v>
      </c>
      <c r="AQ23" s="37"/>
      <c r="AR23" s="37"/>
      <c r="AS23" s="37">
        <f>(SUM(H23,I23,J23,K23,L23,M23,N23,O23,P23,Q23,R23,S23,T23,U23,V23,W23,AQ23))-AR23</f>
        <v>67</v>
      </c>
      <c r="AT23" s="37"/>
      <c r="AU23" s="2" t="s">
        <v>20</v>
      </c>
      <c r="AV23" s="37"/>
    </row>
    <row r="24" spans="1:48" ht="18.75" customHeight="1" x14ac:dyDescent="0.25">
      <c r="A24" s="37"/>
      <c r="B24" s="37">
        <f>B23</f>
        <v>1</v>
      </c>
      <c r="C24" s="8">
        <v>10034952922</v>
      </c>
      <c r="D24" s="9" t="s">
        <v>56</v>
      </c>
      <c r="E24" s="10" t="s">
        <v>57</v>
      </c>
      <c r="F24" s="11"/>
      <c r="G24" s="13" t="str">
        <f>G23</f>
        <v>Санкт-Петербург</v>
      </c>
      <c r="H24" s="37">
        <f>H23</f>
        <v>5</v>
      </c>
      <c r="I24" s="37">
        <f t="shared" ref="I24:AS24" si="0">I23</f>
        <v>5</v>
      </c>
      <c r="J24" s="37">
        <f t="shared" si="0"/>
        <v>5</v>
      </c>
      <c r="K24" s="37">
        <f t="shared" si="0"/>
        <v>5</v>
      </c>
      <c r="L24" s="37">
        <f t="shared" si="0"/>
        <v>3</v>
      </c>
      <c r="M24" s="37">
        <f t="shared" si="0"/>
        <v>3</v>
      </c>
      <c r="N24" s="37">
        <f t="shared" si="0"/>
        <v>3</v>
      </c>
      <c r="O24" s="37">
        <f t="shared" si="0"/>
        <v>5</v>
      </c>
      <c r="P24" s="37">
        <f t="shared" si="0"/>
        <v>1</v>
      </c>
      <c r="Q24" s="37">
        <f t="shared" si="0"/>
        <v>5</v>
      </c>
      <c r="R24" s="37">
        <f t="shared" si="0"/>
        <v>3</v>
      </c>
      <c r="S24" s="37">
        <f t="shared" si="0"/>
        <v>3</v>
      </c>
      <c r="T24" s="37">
        <f t="shared" si="0"/>
        <v>5</v>
      </c>
      <c r="U24" s="37">
        <f t="shared" si="0"/>
        <v>5</v>
      </c>
      <c r="V24" s="37">
        <f t="shared" si="0"/>
        <v>5</v>
      </c>
      <c r="W24" s="37">
        <f t="shared" si="0"/>
        <v>6</v>
      </c>
      <c r="X24" s="37">
        <f t="shared" si="0"/>
        <v>0</v>
      </c>
      <c r="Y24" s="37">
        <f t="shared" si="0"/>
        <v>0</v>
      </c>
      <c r="Z24" s="37">
        <f t="shared" si="0"/>
        <v>0</v>
      </c>
      <c r="AA24" s="37">
        <f t="shared" si="0"/>
        <v>0</v>
      </c>
      <c r="AB24" s="37">
        <f t="shared" si="0"/>
        <v>0</v>
      </c>
      <c r="AC24" s="37">
        <f t="shared" si="0"/>
        <v>0</v>
      </c>
      <c r="AD24" s="37">
        <f t="shared" si="0"/>
        <v>0</v>
      </c>
      <c r="AE24" s="37">
        <f t="shared" si="0"/>
        <v>0</v>
      </c>
      <c r="AF24" s="37">
        <f t="shared" si="0"/>
        <v>0</v>
      </c>
      <c r="AG24" s="37">
        <f t="shared" si="0"/>
        <v>0</v>
      </c>
      <c r="AH24" s="37">
        <f t="shared" si="0"/>
        <v>0</v>
      </c>
      <c r="AI24" s="37">
        <f t="shared" si="0"/>
        <v>0</v>
      </c>
      <c r="AJ24" s="37">
        <f t="shared" si="0"/>
        <v>0</v>
      </c>
      <c r="AK24" s="37">
        <f t="shared" si="0"/>
        <v>0</v>
      </c>
      <c r="AL24" s="37">
        <f t="shared" si="0"/>
        <v>0</v>
      </c>
      <c r="AM24" s="37">
        <f t="shared" si="0"/>
        <v>0</v>
      </c>
      <c r="AN24" s="37">
        <f t="shared" si="0"/>
        <v>0</v>
      </c>
      <c r="AO24" s="37">
        <f t="shared" si="0"/>
        <v>0</v>
      </c>
      <c r="AP24" s="37">
        <f t="shared" si="0"/>
        <v>2</v>
      </c>
      <c r="AQ24" s="37">
        <f t="shared" si="0"/>
        <v>0</v>
      </c>
      <c r="AR24" s="37">
        <f t="shared" si="0"/>
        <v>0</v>
      </c>
      <c r="AS24" s="37">
        <f t="shared" si="0"/>
        <v>67</v>
      </c>
      <c r="AT24" s="37"/>
      <c r="AU24" s="2" t="s">
        <v>20</v>
      </c>
      <c r="AV24" s="37"/>
    </row>
    <row r="25" spans="1:48" ht="18.75" customHeight="1" x14ac:dyDescent="0.25">
      <c r="A25" s="37">
        <v>2</v>
      </c>
      <c r="B25" s="37">
        <v>2</v>
      </c>
      <c r="C25" s="8">
        <v>10036018912</v>
      </c>
      <c r="D25" s="9" t="s">
        <v>58</v>
      </c>
      <c r="E25" s="10" t="s">
        <v>59</v>
      </c>
      <c r="F25" s="11"/>
      <c r="G25" s="12" t="s">
        <v>19</v>
      </c>
      <c r="H25" s="37">
        <v>1</v>
      </c>
      <c r="I25" s="37"/>
      <c r="J25" s="37">
        <v>1</v>
      </c>
      <c r="K25" s="37">
        <v>3</v>
      </c>
      <c r="L25" s="37">
        <v>2</v>
      </c>
      <c r="M25" s="37">
        <v>2</v>
      </c>
      <c r="N25" s="37">
        <v>5</v>
      </c>
      <c r="O25" s="37">
        <v>2</v>
      </c>
      <c r="P25" s="37"/>
      <c r="Q25" s="37">
        <v>2</v>
      </c>
      <c r="R25" s="37">
        <v>5</v>
      </c>
      <c r="S25" s="37"/>
      <c r="T25" s="37">
        <v>2</v>
      </c>
      <c r="U25" s="37">
        <v>2</v>
      </c>
      <c r="V25" s="37">
        <v>3</v>
      </c>
      <c r="W25" s="37">
        <v>10</v>
      </c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>
        <v>1</v>
      </c>
      <c r="AQ25" s="37">
        <v>20</v>
      </c>
      <c r="AR25" s="37"/>
      <c r="AS25" s="37">
        <f>(SUM(H25,I25,J25,K25,L25,M25,N25,O25,P25,Q25,R25,S25,T25,U25,V25,W25,AQ25))-AR25</f>
        <v>60</v>
      </c>
      <c r="AT25" s="37"/>
      <c r="AU25" s="2" t="s">
        <v>20</v>
      </c>
      <c r="AV25" s="37"/>
    </row>
    <row r="26" spans="1:48" ht="18.75" customHeight="1" x14ac:dyDescent="0.25">
      <c r="A26" s="37">
        <f>A25</f>
        <v>2</v>
      </c>
      <c r="B26" s="37">
        <f>B25</f>
        <v>2</v>
      </c>
      <c r="C26" s="8">
        <v>10036019013</v>
      </c>
      <c r="D26" s="9" t="s">
        <v>60</v>
      </c>
      <c r="E26" s="10" t="s">
        <v>61</v>
      </c>
      <c r="F26" s="11"/>
      <c r="G26" s="13" t="str">
        <f>G25</f>
        <v>Санкт-Петербург</v>
      </c>
      <c r="H26" s="37">
        <f>H25</f>
        <v>1</v>
      </c>
      <c r="I26" s="37">
        <f t="shared" ref="I26" si="1">I25</f>
        <v>0</v>
      </c>
      <c r="J26" s="37">
        <f t="shared" ref="J26" si="2">J25</f>
        <v>1</v>
      </c>
      <c r="K26" s="37">
        <f t="shared" ref="K26" si="3">K25</f>
        <v>3</v>
      </c>
      <c r="L26" s="37">
        <f t="shared" ref="L26" si="4">L25</f>
        <v>2</v>
      </c>
      <c r="M26" s="37">
        <f t="shared" ref="M26" si="5">M25</f>
        <v>2</v>
      </c>
      <c r="N26" s="37">
        <f t="shared" ref="N26" si="6">N25</f>
        <v>5</v>
      </c>
      <c r="O26" s="37">
        <f t="shared" ref="O26" si="7">O25</f>
        <v>2</v>
      </c>
      <c r="P26" s="37">
        <f t="shared" ref="P26" si="8">P25</f>
        <v>0</v>
      </c>
      <c r="Q26" s="37">
        <f t="shared" ref="Q26" si="9">Q25</f>
        <v>2</v>
      </c>
      <c r="R26" s="37">
        <f t="shared" ref="R26" si="10">R25</f>
        <v>5</v>
      </c>
      <c r="S26" s="37">
        <f t="shared" ref="S26" si="11">S25</f>
        <v>0</v>
      </c>
      <c r="T26" s="37">
        <f t="shared" ref="T26" si="12">T25</f>
        <v>2</v>
      </c>
      <c r="U26" s="37">
        <f t="shared" ref="U26" si="13">U25</f>
        <v>2</v>
      </c>
      <c r="V26" s="37">
        <f t="shared" ref="V26" si="14">V25</f>
        <v>3</v>
      </c>
      <c r="W26" s="37">
        <f t="shared" ref="W26" si="15">W25</f>
        <v>10</v>
      </c>
      <c r="X26" s="37">
        <f t="shared" ref="X26" si="16">X25</f>
        <v>0</v>
      </c>
      <c r="Y26" s="37">
        <f t="shared" ref="Y26" si="17">Y25</f>
        <v>0</v>
      </c>
      <c r="Z26" s="37">
        <f t="shared" ref="Z26" si="18">Z25</f>
        <v>0</v>
      </c>
      <c r="AA26" s="37">
        <f t="shared" ref="AA26" si="19">AA25</f>
        <v>0</v>
      </c>
      <c r="AB26" s="37">
        <f t="shared" ref="AB26" si="20">AB25</f>
        <v>0</v>
      </c>
      <c r="AC26" s="37">
        <f t="shared" ref="AC26" si="21">AC25</f>
        <v>0</v>
      </c>
      <c r="AD26" s="37">
        <f t="shared" ref="AD26" si="22">AD25</f>
        <v>0</v>
      </c>
      <c r="AE26" s="37">
        <f t="shared" ref="AE26" si="23">AE25</f>
        <v>0</v>
      </c>
      <c r="AF26" s="37">
        <f t="shared" ref="AF26" si="24">AF25</f>
        <v>0</v>
      </c>
      <c r="AG26" s="37">
        <f t="shared" ref="AG26" si="25">AG25</f>
        <v>0</v>
      </c>
      <c r="AH26" s="37">
        <f t="shared" ref="AH26" si="26">AH25</f>
        <v>0</v>
      </c>
      <c r="AI26" s="37">
        <f t="shared" ref="AI26" si="27">AI25</f>
        <v>0</v>
      </c>
      <c r="AJ26" s="37">
        <f t="shared" ref="AJ26" si="28">AJ25</f>
        <v>0</v>
      </c>
      <c r="AK26" s="37">
        <f t="shared" ref="AK26" si="29">AK25</f>
        <v>0</v>
      </c>
      <c r="AL26" s="37">
        <f t="shared" ref="AL26" si="30">AL25</f>
        <v>0</v>
      </c>
      <c r="AM26" s="37">
        <f t="shared" ref="AM26" si="31">AM25</f>
        <v>0</v>
      </c>
      <c r="AN26" s="37">
        <f t="shared" ref="AN26" si="32">AN25</f>
        <v>0</v>
      </c>
      <c r="AO26" s="37">
        <f t="shared" ref="AO26" si="33">AO25</f>
        <v>0</v>
      </c>
      <c r="AP26" s="37">
        <f t="shared" ref="AP26" si="34">AP25</f>
        <v>1</v>
      </c>
      <c r="AQ26" s="37">
        <f t="shared" ref="AQ26" si="35">AQ25</f>
        <v>20</v>
      </c>
      <c r="AR26" s="37">
        <f t="shared" ref="AR26:AS26" si="36">AR25</f>
        <v>0</v>
      </c>
      <c r="AS26" s="37">
        <f t="shared" si="36"/>
        <v>60</v>
      </c>
      <c r="AT26" s="37"/>
      <c r="AU26" s="2" t="s">
        <v>20</v>
      </c>
      <c r="AV26" s="37"/>
    </row>
    <row r="27" spans="1:48" ht="18.75" customHeight="1" x14ac:dyDescent="0.25">
      <c r="A27" s="37">
        <v>3</v>
      </c>
      <c r="B27" s="37">
        <v>3</v>
      </c>
      <c r="C27" s="8">
        <v>10036092468</v>
      </c>
      <c r="D27" s="9" t="s">
        <v>62</v>
      </c>
      <c r="E27" s="10" t="s">
        <v>63</v>
      </c>
      <c r="F27" s="11"/>
      <c r="G27" s="12" t="s">
        <v>19</v>
      </c>
      <c r="H27" s="37">
        <v>3</v>
      </c>
      <c r="I27" s="37">
        <v>3</v>
      </c>
      <c r="J27" s="37">
        <v>3</v>
      </c>
      <c r="K27" s="37">
        <v>2</v>
      </c>
      <c r="L27" s="37">
        <v>5</v>
      </c>
      <c r="M27" s="37">
        <v>5</v>
      </c>
      <c r="N27" s="37">
        <v>2</v>
      </c>
      <c r="O27" s="37">
        <v>3</v>
      </c>
      <c r="P27" s="37">
        <v>2</v>
      </c>
      <c r="Q27" s="37">
        <v>3</v>
      </c>
      <c r="R27" s="37">
        <v>2</v>
      </c>
      <c r="S27" s="37">
        <v>2</v>
      </c>
      <c r="T27" s="37">
        <v>1</v>
      </c>
      <c r="U27" s="37">
        <v>3</v>
      </c>
      <c r="V27" s="37">
        <v>2</v>
      </c>
      <c r="W27" s="37">
        <v>2</v>
      </c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>
        <v>4</v>
      </c>
      <c r="AQ27" s="37"/>
      <c r="AR27" s="37"/>
      <c r="AS27" s="37">
        <f>(SUM(H27,I27,J27,K27,L27,M27,N27,O27,P27,Q27,R27,S27,T27,U27,V27,W27,AQ27))-AR27</f>
        <v>43</v>
      </c>
      <c r="AT27" s="37"/>
      <c r="AU27" s="2" t="s">
        <v>20</v>
      </c>
      <c r="AV27" s="37"/>
    </row>
    <row r="28" spans="1:48" ht="18.75" customHeight="1" x14ac:dyDescent="0.25">
      <c r="A28" s="37">
        <f>A27</f>
        <v>3</v>
      </c>
      <c r="B28" s="37">
        <f>B27</f>
        <v>3</v>
      </c>
      <c r="C28" s="8">
        <v>10065490441</v>
      </c>
      <c r="D28" s="9" t="s">
        <v>38</v>
      </c>
      <c r="E28" s="10" t="s">
        <v>39</v>
      </c>
      <c r="F28" s="11"/>
      <c r="G28" s="13" t="str">
        <f>G27</f>
        <v>Санкт-Петербург</v>
      </c>
      <c r="H28" s="37">
        <f>H27</f>
        <v>3</v>
      </c>
      <c r="I28" s="37">
        <f t="shared" ref="I28" si="37">I27</f>
        <v>3</v>
      </c>
      <c r="J28" s="37">
        <f t="shared" ref="J28" si="38">J27</f>
        <v>3</v>
      </c>
      <c r="K28" s="37">
        <f t="shared" ref="K28" si="39">K27</f>
        <v>2</v>
      </c>
      <c r="L28" s="37">
        <f t="shared" ref="L28" si="40">L27</f>
        <v>5</v>
      </c>
      <c r="M28" s="37">
        <f t="shared" ref="M28" si="41">M27</f>
        <v>5</v>
      </c>
      <c r="N28" s="37">
        <f t="shared" ref="N28" si="42">N27</f>
        <v>2</v>
      </c>
      <c r="O28" s="37">
        <f t="shared" ref="O28" si="43">O27</f>
        <v>3</v>
      </c>
      <c r="P28" s="37">
        <f t="shared" ref="P28" si="44">P27</f>
        <v>2</v>
      </c>
      <c r="Q28" s="37">
        <f t="shared" ref="Q28" si="45">Q27</f>
        <v>3</v>
      </c>
      <c r="R28" s="37">
        <f t="shared" ref="R28" si="46">R27</f>
        <v>2</v>
      </c>
      <c r="S28" s="37">
        <f t="shared" ref="S28" si="47">S27</f>
        <v>2</v>
      </c>
      <c r="T28" s="37">
        <f t="shared" ref="T28" si="48">T27</f>
        <v>1</v>
      </c>
      <c r="U28" s="37">
        <f t="shared" ref="U28" si="49">U27</f>
        <v>3</v>
      </c>
      <c r="V28" s="37">
        <f t="shared" ref="V28" si="50">V27</f>
        <v>2</v>
      </c>
      <c r="W28" s="37">
        <f t="shared" ref="W28" si="51">W27</f>
        <v>2</v>
      </c>
      <c r="X28" s="37">
        <f t="shared" ref="X28" si="52">X27</f>
        <v>0</v>
      </c>
      <c r="Y28" s="37">
        <f t="shared" ref="Y28" si="53">Y27</f>
        <v>0</v>
      </c>
      <c r="Z28" s="37">
        <f t="shared" ref="Z28" si="54">Z27</f>
        <v>0</v>
      </c>
      <c r="AA28" s="37">
        <f t="shared" ref="AA28" si="55">AA27</f>
        <v>0</v>
      </c>
      <c r="AB28" s="37">
        <f t="shared" ref="AB28" si="56">AB27</f>
        <v>0</v>
      </c>
      <c r="AC28" s="37">
        <f t="shared" ref="AC28" si="57">AC27</f>
        <v>0</v>
      </c>
      <c r="AD28" s="37">
        <f t="shared" ref="AD28" si="58">AD27</f>
        <v>0</v>
      </c>
      <c r="AE28" s="37">
        <f t="shared" ref="AE28" si="59">AE27</f>
        <v>0</v>
      </c>
      <c r="AF28" s="37">
        <f t="shared" ref="AF28" si="60">AF27</f>
        <v>0</v>
      </c>
      <c r="AG28" s="37">
        <f t="shared" ref="AG28" si="61">AG27</f>
        <v>0</v>
      </c>
      <c r="AH28" s="37">
        <f t="shared" ref="AH28" si="62">AH27</f>
        <v>0</v>
      </c>
      <c r="AI28" s="37">
        <f t="shared" ref="AI28" si="63">AI27</f>
        <v>0</v>
      </c>
      <c r="AJ28" s="37">
        <f t="shared" ref="AJ28" si="64">AJ27</f>
        <v>0</v>
      </c>
      <c r="AK28" s="37">
        <f t="shared" ref="AK28" si="65">AK27</f>
        <v>0</v>
      </c>
      <c r="AL28" s="37">
        <f t="shared" ref="AL28" si="66">AL27</f>
        <v>0</v>
      </c>
      <c r="AM28" s="37">
        <f t="shared" ref="AM28" si="67">AM27</f>
        <v>0</v>
      </c>
      <c r="AN28" s="37">
        <f t="shared" ref="AN28" si="68">AN27</f>
        <v>0</v>
      </c>
      <c r="AO28" s="37">
        <f t="shared" ref="AO28" si="69">AO27</f>
        <v>0</v>
      </c>
      <c r="AP28" s="37">
        <f t="shared" ref="AP28" si="70">AP27</f>
        <v>4</v>
      </c>
      <c r="AQ28" s="37">
        <f t="shared" ref="AQ28" si="71">AQ27</f>
        <v>0</v>
      </c>
      <c r="AR28" s="37">
        <f t="shared" ref="AR28:AS28" si="72">AR27</f>
        <v>0</v>
      </c>
      <c r="AS28" s="37">
        <f t="shared" si="72"/>
        <v>43</v>
      </c>
      <c r="AT28" s="37"/>
      <c r="AU28" s="2" t="s">
        <v>20</v>
      </c>
      <c r="AV28" s="37"/>
    </row>
    <row r="29" spans="1:48" ht="18.75" customHeight="1" x14ac:dyDescent="0.25">
      <c r="A29" s="37">
        <v>4</v>
      </c>
      <c r="B29" s="37">
        <v>5</v>
      </c>
      <c r="C29" s="8">
        <v>10036037605</v>
      </c>
      <c r="D29" s="9" t="s">
        <v>64</v>
      </c>
      <c r="E29" s="10" t="s">
        <v>65</v>
      </c>
      <c r="F29" s="11"/>
      <c r="G29" s="12" t="s">
        <v>44</v>
      </c>
      <c r="H29" s="37">
        <v>2</v>
      </c>
      <c r="I29" s="37">
        <v>1</v>
      </c>
      <c r="J29" s="37">
        <v>2</v>
      </c>
      <c r="K29" s="37"/>
      <c r="L29" s="37"/>
      <c r="M29" s="37">
        <v>1</v>
      </c>
      <c r="N29" s="37"/>
      <c r="O29" s="37">
        <v>1</v>
      </c>
      <c r="P29" s="37">
        <v>5</v>
      </c>
      <c r="Q29" s="37"/>
      <c r="R29" s="37"/>
      <c r="S29" s="37"/>
      <c r="T29" s="37"/>
      <c r="U29" s="37"/>
      <c r="V29" s="37">
        <v>1</v>
      </c>
      <c r="W29" s="37">
        <v>4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>
        <v>3</v>
      </c>
      <c r="AQ29" s="37"/>
      <c r="AR29" s="37"/>
      <c r="AS29" s="37">
        <f>(SUM(H29,I29,J29,K29,L29,M29,N29,O29,P29,Q29,R29,S29,T29,U29,V29,W29,AQ29))-AR29</f>
        <v>17</v>
      </c>
      <c r="AT29" s="37"/>
      <c r="AU29" s="2" t="s">
        <v>20</v>
      </c>
      <c r="AV29" s="37"/>
    </row>
    <row r="30" spans="1:48" ht="18.75" customHeight="1" x14ac:dyDescent="0.25">
      <c r="A30" s="37">
        <f>A29</f>
        <v>4</v>
      </c>
      <c r="B30" s="37">
        <f>B29</f>
        <v>5</v>
      </c>
      <c r="C30" s="8">
        <v>10036099542</v>
      </c>
      <c r="D30" s="9" t="s">
        <v>66</v>
      </c>
      <c r="E30" s="10" t="s">
        <v>67</v>
      </c>
      <c r="F30" s="11"/>
      <c r="G30" s="13" t="str">
        <f>G29</f>
        <v>Омская область</v>
      </c>
      <c r="H30" s="37">
        <f>H29</f>
        <v>2</v>
      </c>
      <c r="I30" s="37">
        <f t="shared" ref="I30" si="73">I29</f>
        <v>1</v>
      </c>
      <c r="J30" s="37">
        <f t="shared" ref="J30" si="74">J29</f>
        <v>2</v>
      </c>
      <c r="K30" s="37">
        <f t="shared" ref="K30" si="75">K29</f>
        <v>0</v>
      </c>
      <c r="L30" s="37">
        <f t="shared" ref="L30" si="76">L29</f>
        <v>0</v>
      </c>
      <c r="M30" s="37">
        <f t="shared" ref="M30" si="77">M29</f>
        <v>1</v>
      </c>
      <c r="N30" s="37">
        <f t="shared" ref="N30" si="78">N29</f>
        <v>0</v>
      </c>
      <c r="O30" s="37">
        <f t="shared" ref="O30" si="79">O29</f>
        <v>1</v>
      </c>
      <c r="P30" s="37">
        <f t="shared" ref="P30" si="80">P29</f>
        <v>5</v>
      </c>
      <c r="Q30" s="37">
        <f t="shared" ref="Q30" si="81">Q29</f>
        <v>0</v>
      </c>
      <c r="R30" s="37">
        <f t="shared" ref="R30" si="82">R29</f>
        <v>0</v>
      </c>
      <c r="S30" s="37">
        <f t="shared" ref="S30" si="83">S29</f>
        <v>0</v>
      </c>
      <c r="T30" s="37">
        <f t="shared" ref="T30" si="84">T29</f>
        <v>0</v>
      </c>
      <c r="U30" s="37">
        <f t="shared" ref="U30" si="85">U29</f>
        <v>0</v>
      </c>
      <c r="V30" s="37">
        <f t="shared" ref="V30" si="86">V29</f>
        <v>1</v>
      </c>
      <c r="W30" s="37">
        <f t="shared" ref="W30" si="87">W29</f>
        <v>4</v>
      </c>
      <c r="X30" s="37">
        <f t="shared" ref="X30" si="88">X29</f>
        <v>0</v>
      </c>
      <c r="Y30" s="37">
        <f t="shared" ref="Y30" si="89">Y29</f>
        <v>0</v>
      </c>
      <c r="Z30" s="37">
        <f t="shared" ref="Z30" si="90">Z29</f>
        <v>0</v>
      </c>
      <c r="AA30" s="37">
        <f t="shared" ref="AA30" si="91">AA29</f>
        <v>0</v>
      </c>
      <c r="AB30" s="37">
        <f t="shared" ref="AB30" si="92">AB29</f>
        <v>0</v>
      </c>
      <c r="AC30" s="37">
        <f t="shared" ref="AC30" si="93">AC29</f>
        <v>0</v>
      </c>
      <c r="AD30" s="37">
        <f t="shared" ref="AD30" si="94">AD29</f>
        <v>0</v>
      </c>
      <c r="AE30" s="37">
        <f t="shared" ref="AE30" si="95">AE29</f>
        <v>0</v>
      </c>
      <c r="AF30" s="37">
        <f t="shared" ref="AF30" si="96">AF29</f>
        <v>0</v>
      </c>
      <c r="AG30" s="37">
        <f t="shared" ref="AG30" si="97">AG29</f>
        <v>0</v>
      </c>
      <c r="AH30" s="37">
        <f t="shared" ref="AH30" si="98">AH29</f>
        <v>0</v>
      </c>
      <c r="AI30" s="37">
        <f t="shared" ref="AI30" si="99">AI29</f>
        <v>0</v>
      </c>
      <c r="AJ30" s="37">
        <f t="shared" ref="AJ30" si="100">AJ29</f>
        <v>0</v>
      </c>
      <c r="AK30" s="37">
        <f t="shared" ref="AK30" si="101">AK29</f>
        <v>0</v>
      </c>
      <c r="AL30" s="37">
        <f t="shared" ref="AL30" si="102">AL29</f>
        <v>0</v>
      </c>
      <c r="AM30" s="37">
        <f t="shared" ref="AM30" si="103">AM29</f>
        <v>0</v>
      </c>
      <c r="AN30" s="37">
        <f t="shared" ref="AN30" si="104">AN29</f>
        <v>0</v>
      </c>
      <c r="AO30" s="37">
        <f t="shared" ref="AO30" si="105">AO29</f>
        <v>0</v>
      </c>
      <c r="AP30" s="37">
        <f t="shared" ref="AP30" si="106">AP29</f>
        <v>3</v>
      </c>
      <c r="AQ30" s="37">
        <f t="shared" ref="AQ30" si="107">AQ29</f>
        <v>0</v>
      </c>
      <c r="AR30" s="37">
        <f t="shared" ref="AR30:AS30" si="108">AR29</f>
        <v>0</v>
      </c>
      <c r="AS30" s="37">
        <f t="shared" si="108"/>
        <v>17</v>
      </c>
      <c r="AT30" s="37"/>
      <c r="AU30" s="2" t="s">
        <v>20</v>
      </c>
      <c r="AV30" s="37"/>
    </row>
    <row r="31" spans="1:48" ht="18.75" customHeight="1" x14ac:dyDescent="0.25">
      <c r="A31" s="37">
        <v>5</v>
      </c>
      <c r="B31" s="37">
        <v>9</v>
      </c>
      <c r="C31" s="8">
        <v>10034975049</v>
      </c>
      <c r="D31" s="9" t="s">
        <v>68</v>
      </c>
      <c r="E31" s="10" t="s">
        <v>69</v>
      </c>
      <c r="F31" s="11"/>
      <c r="G31" s="12" t="s">
        <v>19</v>
      </c>
      <c r="H31" s="37"/>
      <c r="I31" s="37"/>
      <c r="J31" s="37"/>
      <c r="K31" s="37">
        <v>1</v>
      </c>
      <c r="L31" s="37">
        <v>1</v>
      </c>
      <c r="M31" s="37"/>
      <c r="N31" s="37">
        <v>1</v>
      </c>
      <c r="O31" s="37"/>
      <c r="P31" s="37"/>
      <c r="Q31" s="37">
        <v>1</v>
      </c>
      <c r="R31" s="37">
        <v>1</v>
      </c>
      <c r="S31" s="37">
        <v>5</v>
      </c>
      <c r="T31" s="37">
        <v>3</v>
      </c>
      <c r="U31" s="37">
        <v>1</v>
      </c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>
        <v>6</v>
      </c>
      <c r="AQ31" s="37"/>
      <c r="AR31" s="37"/>
      <c r="AS31" s="37">
        <f t="shared" ref="AS31" si="109">(SUM(H31,I31,J31,K31,L31,M31,N31,O31,P31,Q31,R31,S31,T31,U31,V31,W31,AQ31))-AR31</f>
        <v>14</v>
      </c>
      <c r="AT31" s="37"/>
      <c r="AU31" s="2" t="s">
        <v>25</v>
      </c>
      <c r="AV31" s="37"/>
    </row>
    <row r="32" spans="1:48" ht="18.75" customHeight="1" x14ac:dyDescent="0.25">
      <c r="A32" s="37">
        <f>A31</f>
        <v>5</v>
      </c>
      <c r="B32" s="37">
        <f>B31</f>
        <v>9</v>
      </c>
      <c r="C32" s="8">
        <v>10036078122</v>
      </c>
      <c r="D32" s="9" t="s">
        <v>70</v>
      </c>
      <c r="E32" s="10" t="s">
        <v>71</v>
      </c>
      <c r="F32" s="11"/>
      <c r="G32" s="13" t="str">
        <f>G31</f>
        <v>Санкт-Петербург</v>
      </c>
      <c r="H32" s="37">
        <f>H31</f>
        <v>0</v>
      </c>
      <c r="I32" s="37">
        <f t="shared" ref="I32" si="110">I31</f>
        <v>0</v>
      </c>
      <c r="J32" s="37">
        <f t="shared" ref="J32" si="111">J31</f>
        <v>0</v>
      </c>
      <c r="K32" s="37">
        <f t="shared" ref="K32" si="112">K31</f>
        <v>1</v>
      </c>
      <c r="L32" s="37">
        <f t="shared" ref="L32" si="113">L31</f>
        <v>1</v>
      </c>
      <c r="M32" s="37">
        <f t="shared" ref="M32" si="114">M31</f>
        <v>0</v>
      </c>
      <c r="N32" s="37">
        <f t="shared" ref="N32" si="115">N31</f>
        <v>1</v>
      </c>
      <c r="O32" s="37">
        <f t="shared" ref="O32" si="116">O31</f>
        <v>0</v>
      </c>
      <c r="P32" s="37">
        <f t="shared" ref="P32" si="117">P31</f>
        <v>0</v>
      </c>
      <c r="Q32" s="37">
        <f t="shared" ref="Q32" si="118">Q31</f>
        <v>1</v>
      </c>
      <c r="R32" s="37">
        <f t="shared" ref="R32" si="119">R31</f>
        <v>1</v>
      </c>
      <c r="S32" s="37">
        <f t="shared" ref="S32" si="120">S31</f>
        <v>5</v>
      </c>
      <c r="T32" s="37">
        <f t="shared" ref="T32" si="121">T31</f>
        <v>3</v>
      </c>
      <c r="U32" s="37">
        <f t="shared" ref="U32" si="122">U31</f>
        <v>1</v>
      </c>
      <c r="V32" s="37">
        <f t="shared" ref="V32" si="123">V31</f>
        <v>0</v>
      </c>
      <c r="W32" s="37">
        <f t="shared" ref="W32" si="124">W31</f>
        <v>0</v>
      </c>
      <c r="X32" s="37">
        <f t="shared" ref="X32" si="125">X31</f>
        <v>0</v>
      </c>
      <c r="Y32" s="37">
        <f t="shared" ref="Y32" si="126">Y31</f>
        <v>0</v>
      </c>
      <c r="Z32" s="37">
        <f t="shared" ref="Z32" si="127">Z31</f>
        <v>0</v>
      </c>
      <c r="AA32" s="37">
        <f t="shared" ref="AA32" si="128">AA31</f>
        <v>0</v>
      </c>
      <c r="AB32" s="37">
        <f t="shared" ref="AB32" si="129">AB31</f>
        <v>0</v>
      </c>
      <c r="AC32" s="37">
        <f t="shared" ref="AC32" si="130">AC31</f>
        <v>0</v>
      </c>
      <c r="AD32" s="37">
        <f t="shared" ref="AD32" si="131">AD31</f>
        <v>0</v>
      </c>
      <c r="AE32" s="37">
        <f t="shared" ref="AE32" si="132">AE31</f>
        <v>0</v>
      </c>
      <c r="AF32" s="37">
        <f t="shared" ref="AF32" si="133">AF31</f>
        <v>0</v>
      </c>
      <c r="AG32" s="37">
        <f t="shared" ref="AG32" si="134">AG31</f>
        <v>0</v>
      </c>
      <c r="AH32" s="37">
        <f t="shared" ref="AH32" si="135">AH31</f>
        <v>0</v>
      </c>
      <c r="AI32" s="37">
        <f t="shared" ref="AI32" si="136">AI31</f>
        <v>0</v>
      </c>
      <c r="AJ32" s="37">
        <f t="shared" ref="AJ32" si="137">AJ31</f>
        <v>0</v>
      </c>
      <c r="AK32" s="37">
        <f t="shared" ref="AK32" si="138">AK31</f>
        <v>0</v>
      </c>
      <c r="AL32" s="37">
        <f t="shared" ref="AL32" si="139">AL31</f>
        <v>0</v>
      </c>
      <c r="AM32" s="37">
        <f t="shared" ref="AM32" si="140">AM31</f>
        <v>0</v>
      </c>
      <c r="AN32" s="37">
        <f t="shared" ref="AN32" si="141">AN31</f>
        <v>0</v>
      </c>
      <c r="AO32" s="37">
        <f t="shared" ref="AO32" si="142">AO31</f>
        <v>0</v>
      </c>
      <c r="AP32" s="37">
        <f t="shared" ref="AP32" si="143">AP31</f>
        <v>6</v>
      </c>
      <c r="AQ32" s="37">
        <f t="shared" ref="AQ32" si="144">AQ31</f>
        <v>0</v>
      </c>
      <c r="AR32" s="37">
        <f t="shared" ref="AR32:AS32" si="145">AR31</f>
        <v>0</v>
      </c>
      <c r="AS32" s="37">
        <f t="shared" si="145"/>
        <v>14</v>
      </c>
      <c r="AT32" s="37"/>
      <c r="AU32" s="2" t="s">
        <v>25</v>
      </c>
      <c r="AV32" s="37"/>
    </row>
    <row r="33" spans="1:48" ht="18.75" customHeight="1" x14ac:dyDescent="0.25">
      <c r="A33" s="37">
        <v>6</v>
      </c>
      <c r="B33" s="37">
        <v>11</v>
      </c>
      <c r="C33" s="8">
        <v>10049916382</v>
      </c>
      <c r="D33" s="9" t="s">
        <v>72</v>
      </c>
      <c r="E33" s="10" t="s">
        <v>73</v>
      </c>
      <c r="F33" s="11"/>
      <c r="G33" s="12" t="s">
        <v>19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>
        <v>1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>
        <v>5</v>
      </c>
      <c r="AQ33" s="37"/>
      <c r="AR33" s="37"/>
      <c r="AS33" s="37">
        <f t="shared" ref="AS33" si="146">(SUM(H33,I33,J33,K33,L33,M33,N33,O33,P33,Q33,R33,S33,T33,U33,V33,W33,AQ33))-AR33</f>
        <v>1</v>
      </c>
      <c r="AT33" s="37"/>
      <c r="AU33" s="2" t="s">
        <v>25</v>
      </c>
      <c r="AV33" s="37"/>
    </row>
    <row r="34" spans="1:48" ht="18.75" customHeight="1" x14ac:dyDescent="0.25">
      <c r="A34" s="37">
        <f>A33</f>
        <v>6</v>
      </c>
      <c r="B34" s="37">
        <f>B33</f>
        <v>11</v>
      </c>
      <c r="C34" s="8">
        <v>10036079334</v>
      </c>
      <c r="D34" s="9" t="s">
        <v>74</v>
      </c>
      <c r="E34" s="10" t="s">
        <v>75</v>
      </c>
      <c r="F34" s="11"/>
      <c r="G34" s="13" t="str">
        <f>G33</f>
        <v>Санкт-Петербург</v>
      </c>
      <c r="H34" s="37">
        <f>H33</f>
        <v>0</v>
      </c>
      <c r="I34" s="37">
        <f t="shared" ref="I34" si="147">I33</f>
        <v>0</v>
      </c>
      <c r="J34" s="37">
        <f t="shared" ref="J34" si="148">J33</f>
        <v>0</v>
      </c>
      <c r="K34" s="37">
        <f t="shared" ref="K34" si="149">K33</f>
        <v>0</v>
      </c>
      <c r="L34" s="37">
        <f t="shared" ref="L34" si="150">L33</f>
        <v>0</v>
      </c>
      <c r="M34" s="37">
        <f t="shared" ref="M34" si="151">M33</f>
        <v>0</v>
      </c>
      <c r="N34" s="37">
        <f t="shared" ref="N34" si="152">N33</f>
        <v>0</v>
      </c>
      <c r="O34" s="37">
        <f t="shared" ref="O34" si="153">O33</f>
        <v>0</v>
      </c>
      <c r="P34" s="37">
        <f t="shared" ref="P34" si="154">P33</f>
        <v>0</v>
      </c>
      <c r="Q34" s="37">
        <f t="shared" ref="Q34" si="155">Q33</f>
        <v>0</v>
      </c>
      <c r="R34" s="37">
        <f t="shared" ref="R34" si="156">R33</f>
        <v>0</v>
      </c>
      <c r="S34" s="37">
        <f t="shared" ref="S34" si="157">S33</f>
        <v>1</v>
      </c>
      <c r="T34" s="37">
        <f t="shared" ref="T34" si="158">T33</f>
        <v>0</v>
      </c>
      <c r="U34" s="37">
        <f t="shared" ref="U34" si="159">U33</f>
        <v>0</v>
      </c>
      <c r="V34" s="37">
        <f t="shared" ref="V34" si="160">V33</f>
        <v>0</v>
      </c>
      <c r="W34" s="37">
        <f t="shared" ref="W34" si="161">W33</f>
        <v>0</v>
      </c>
      <c r="X34" s="37">
        <f t="shared" ref="X34" si="162">X33</f>
        <v>0</v>
      </c>
      <c r="Y34" s="37">
        <f t="shared" ref="Y34" si="163">Y33</f>
        <v>0</v>
      </c>
      <c r="Z34" s="37">
        <f t="shared" ref="Z34" si="164">Z33</f>
        <v>0</v>
      </c>
      <c r="AA34" s="37">
        <f t="shared" ref="AA34" si="165">AA33</f>
        <v>0</v>
      </c>
      <c r="AB34" s="37">
        <f t="shared" ref="AB34" si="166">AB33</f>
        <v>0</v>
      </c>
      <c r="AC34" s="37">
        <f t="shared" ref="AC34" si="167">AC33</f>
        <v>0</v>
      </c>
      <c r="AD34" s="37">
        <f t="shared" ref="AD34" si="168">AD33</f>
        <v>0</v>
      </c>
      <c r="AE34" s="37">
        <f t="shared" ref="AE34" si="169">AE33</f>
        <v>0</v>
      </c>
      <c r="AF34" s="37">
        <f t="shared" ref="AF34" si="170">AF33</f>
        <v>0</v>
      </c>
      <c r="AG34" s="37">
        <f t="shared" ref="AG34" si="171">AG33</f>
        <v>0</v>
      </c>
      <c r="AH34" s="37">
        <f t="shared" ref="AH34" si="172">AH33</f>
        <v>0</v>
      </c>
      <c r="AI34" s="37">
        <f t="shared" ref="AI34" si="173">AI33</f>
        <v>0</v>
      </c>
      <c r="AJ34" s="37">
        <f t="shared" ref="AJ34" si="174">AJ33</f>
        <v>0</v>
      </c>
      <c r="AK34" s="37">
        <f t="shared" ref="AK34" si="175">AK33</f>
        <v>0</v>
      </c>
      <c r="AL34" s="37">
        <f t="shared" ref="AL34" si="176">AL33</f>
        <v>0</v>
      </c>
      <c r="AM34" s="37">
        <f t="shared" ref="AM34" si="177">AM33</f>
        <v>0</v>
      </c>
      <c r="AN34" s="37">
        <f t="shared" ref="AN34" si="178">AN33</f>
        <v>0</v>
      </c>
      <c r="AO34" s="37">
        <f t="shared" ref="AO34" si="179">AO33</f>
        <v>0</v>
      </c>
      <c r="AP34" s="37">
        <f t="shared" ref="AP34" si="180">AP33</f>
        <v>5</v>
      </c>
      <c r="AQ34" s="37">
        <f t="shared" ref="AQ34" si="181">AQ33</f>
        <v>0</v>
      </c>
      <c r="AR34" s="37">
        <f t="shared" ref="AR34:AS34" si="182">AR33</f>
        <v>0</v>
      </c>
      <c r="AS34" s="37">
        <f t="shared" si="182"/>
        <v>1</v>
      </c>
      <c r="AT34" s="37"/>
      <c r="AU34" s="2" t="s">
        <v>25</v>
      </c>
      <c r="AV34" s="37"/>
    </row>
    <row r="35" spans="1:48" ht="18.75" customHeight="1" x14ac:dyDescent="0.25">
      <c r="A35" s="37">
        <v>7</v>
      </c>
      <c r="B35" s="37">
        <v>8</v>
      </c>
      <c r="C35" s="8">
        <v>10036049123</v>
      </c>
      <c r="D35" s="9" t="s">
        <v>76</v>
      </c>
      <c r="E35" s="10" t="s">
        <v>77</v>
      </c>
      <c r="F35" s="11"/>
      <c r="G35" s="12" t="s">
        <v>45</v>
      </c>
      <c r="H35" s="37"/>
      <c r="I35" s="37">
        <v>2</v>
      </c>
      <c r="J35" s="37"/>
      <c r="K35" s="37"/>
      <c r="L35" s="37"/>
      <c r="M35" s="37"/>
      <c r="N35" s="37"/>
      <c r="O35" s="37"/>
      <c r="P35" s="37">
        <v>3</v>
      </c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>
        <v>40</v>
      </c>
      <c r="AS35" s="37"/>
      <c r="AT35" s="37"/>
      <c r="AU35" s="2" t="s">
        <v>25</v>
      </c>
      <c r="AV35" s="37" t="s">
        <v>92</v>
      </c>
    </row>
    <row r="36" spans="1:48" ht="18.75" customHeight="1" x14ac:dyDescent="0.25">
      <c r="A36" s="37">
        <f>A35</f>
        <v>7</v>
      </c>
      <c r="B36" s="37">
        <f>B35</f>
        <v>8</v>
      </c>
      <c r="C36" s="8">
        <v>10036076405</v>
      </c>
      <c r="D36" s="9" t="s">
        <v>78</v>
      </c>
      <c r="E36" s="10" t="s">
        <v>79</v>
      </c>
      <c r="F36" s="11"/>
      <c r="G36" s="13" t="str">
        <f>G35</f>
        <v>Тульская область</v>
      </c>
      <c r="H36" s="37">
        <f>H35</f>
        <v>0</v>
      </c>
      <c r="I36" s="37">
        <f t="shared" ref="I36" si="183">I35</f>
        <v>2</v>
      </c>
      <c r="J36" s="37">
        <f t="shared" ref="J36" si="184">J35</f>
        <v>0</v>
      </c>
      <c r="K36" s="37">
        <f t="shared" ref="K36" si="185">K35</f>
        <v>0</v>
      </c>
      <c r="L36" s="37">
        <f t="shared" ref="L36" si="186">L35</f>
        <v>0</v>
      </c>
      <c r="M36" s="37">
        <f t="shared" ref="M36" si="187">M35</f>
        <v>0</v>
      </c>
      <c r="N36" s="37">
        <f t="shared" ref="N36" si="188">N35</f>
        <v>0</v>
      </c>
      <c r="O36" s="37">
        <f t="shared" ref="O36" si="189">O35</f>
        <v>0</v>
      </c>
      <c r="P36" s="37">
        <f t="shared" ref="P36" si="190">P35</f>
        <v>3</v>
      </c>
      <c r="Q36" s="37">
        <f t="shared" ref="Q36" si="191">Q35</f>
        <v>0</v>
      </c>
      <c r="R36" s="37">
        <f t="shared" ref="R36" si="192">R35</f>
        <v>0</v>
      </c>
      <c r="S36" s="37">
        <f t="shared" ref="S36" si="193">S35</f>
        <v>0</v>
      </c>
      <c r="T36" s="37">
        <f t="shared" ref="T36" si="194">T35</f>
        <v>0</v>
      </c>
      <c r="U36" s="37">
        <f t="shared" ref="U36" si="195">U35</f>
        <v>0</v>
      </c>
      <c r="V36" s="37">
        <f t="shared" ref="V36" si="196">V35</f>
        <v>0</v>
      </c>
      <c r="W36" s="37">
        <f t="shared" ref="W36" si="197">W35</f>
        <v>0</v>
      </c>
      <c r="X36" s="37">
        <f t="shared" ref="X36" si="198">X35</f>
        <v>0</v>
      </c>
      <c r="Y36" s="37">
        <f t="shared" ref="Y36" si="199">Y35</f>
        <v>0</v>
      </c>
      <c r="Z36" s="37">
        <f t="shared" ref="Z36" si="200">Z35</f>
        <v>0</v>
      </c>
      <c r="AA36" s="37">
        <f t="shared" ref="AA36" si="201">AA35</f>
        <v>0</v>
      </c>
      <c r="AB36" s="37">
        <f t="shared" ref="AB36" si="202">AB35</f>
        <v>0</v>
      </c>
      <c r="AC36" s="37">
        <f t="shared" ref="AC36" si="203">AC35</f>
        <v>0</v>
      </c>
      <c r="AD36" s="37">
        <f t="shared" ref="AD36" si="204">AD35</f>
        <v>0</v>
      </c>
      <c r="AE36" s="37">
        <f t="shared" ref="AE36" si="205">AE35</f>
        <v>0</v>
      </c>
      <c r="AF36" s="37">
        <f t="shared" ref="AF36" si="206">AF35</f>
        <v>0</v>
      </c>
      <c r="AG36" s="37">
        <f t="shared" ref="AG36" si="207">AG35</f>
        <v>0</v>
      </c>
      <c r="AH36" s="37">
        <f t="shared" ref="AH36" si="208">AH35</f>
        <v>0</v>
      </c>
      <c r="AI36" s="37">
        <f t="shared" ref="AI36" si="209">AI35</f>
        <v>0</v>
      </c>
      <c r="AJ36" s="37">
        <f t="shared" ref="AJ36" si="210">AJ35</f>
        <v>0</v>
      </c>
      <c r="AK36" s="37">
        <f t="shared" ref="AK36" si="211">AK35</f>
        <v>0</v>
      </c>
      <c r="AL36" s="37">
        <f t="shared" ref="AL36" si="212">AL35</f>
        <v>0</v>
      </c>
      <c r="AM36" s="37">
        <f t="shared" ref="AM36" si="213">AM35</f>
        <v>0</v>
      </c>
      <c r="AN36" s="37">
        <f t="shared" ref="AN36" si="214">AN35</f>
        <v>0</v>
      </c>
      <c r="AO36" s="37">
        <f t="shared" ref="AO36" si="215">AO35</f>
        <v>0</v>
      </c>
      <c r="AP36" s="37">
        <f t="shared" ref="AP36" si="216">AP35</f>
        <v>0</v>
      </c>
      <c r="AQ36" s="37">
        <f t="shared" ref="AQ36" si="217">AQ35</f>
        <v>0</v>
      </c>
      <c r="AR36" s="37">
        <f t="shared" ref="AR36" si="218">AR35</f>
        <v>40</v>
      </c>
      <c r="AS36" s="37"/>
      <c r="AT36" s="37"/>
      <c r="AU36" s="2" t="s">
        <v>25</v>
      </c>
      <c r="AV36" s="37" t="s">
        <v>92</v>
      </c>
    </row>
    <row r="37" spans="1:48" ht="18.75" customHeight="1" x14ac:dyDescent="0.25">
      <c r="A37" s="37">
        <v>8</v>
      </c>
      <c r="B37" s="37">
        <v>4</v>
      </c>
      <c r="C37" s="8">
        <v>10055306451</v>
      </c>
      <c r="D37" s="9" t="s">
        <v>80</v>
      </c>
      <c r="E37" s="10" t="s">
        <v>81</v>
      </c>
      <c r="F37" s="11"/>
      <c r="G37" s="12" t="s">
        <v>44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>
        <v>40</v>
      </c>
      <c r="AS37" s="37"/>
      <c r="AT37" s="37"/>
      <c r="AU37" s="2" t="s">
        <v>25</v>
      </c>
      <c r="AV37" s="37" t="s">
        <v>92</v>
      </c>
    </row>
    <row r="38" spans="1:48" ht="18.75" customHeight="1" x14ac:dyDescent="0.25">
      <c r="A38" s="37">
        <f>A37</f>
        <v>8</v>
      </c>
      <c r="B38" s="37">
        <f>B37</f>
        <v>4</v>
      </c>
      <c r="C38" s="8">
        <v>10062526988</v>
      </c>
      <c r="D38" s="9" t="s">
        <v>82</v>
      </c>
      <c r="E38" s="10" t="s">
        <v>83</v>
      </c>
      <c r="F38" s="11"/>
      <c r="G38" s="13" t="str">
        <f>G37</f>
        <v>Омская область</v>
      </c>
      <c r="H38" s="37">
        <f>H37</f>
        <v>0</v>
      </c>
      <c r="I38" s="37">
        <f t="shared" ref="I38" si="219">I37</f>
        <v>0</v>
      </c>
      <c r="J38" s="37">
        <f t="shared" ref="J38" si="220">J37</f>
        <v>0</v>
      </c>
      <c r="K38" s="37">
        <f t="shared" ref="K38" si="221">K37</f>
        <v>0</v>
      </c>
      <c r="L38" s="37">
        <f t="shared" ref="L38" si="222">L37</f>
        <v>0</v>
      </c>
      <c r="M38" s="37">
        <f t="shared" ref="M38" si="223">M37</f>
        <v>0</v>
      </c>
      <c r="N38" s="37">
        <f t="shared" ref="N38" si="224">N37</f>
        <v>0</v>
      </c>
      <c r="O38" s="37">
        <f t="shared" ref="O38" si="225">O37</f>
        <v>0</v>
      </c>
      <c r="P38" s="37">
        <f t="shared" ref="P38" si="226">P37</f>
        <v>0</v>
      </c>
      <c r="Q38" s="37">
        <f t="shared" ref="Q38" si="227">Q37</f>
        <v>0</v>
      </c>
      <c r="R38" s="37">
        <f t="shared" ref="R38" si="228">R37</f>
        <v>0</v>
      </c>
      <c r="S38" s="37">
        <f t="shared" ref="S38" si="229">S37</f>
        <v>0</v>
      </c>
      <c r="T38" s="37">
        <f t="shared" ref="T38" si="230">T37</f>
        <v>0</v>
      </c>
      <c r="U38" s="37">
        <f t="shared" ref="U38" si="231">U37</f>
        <v>0</v>
      </c>
      <c r="V38" s="37">
        <f t="shared" ref="V38" si="232">V37</f>
        <v>0</v>
      </c>
      <c r="W38" s="37">
        <f t="shared" ref="W38" si="233">W37</f>
        <v>0</v>
      </c>
      <c r="X38" s="37">
        <f t="shared" ref="X38" si="234">X37</f>
        <v>0</v>
      </c>
      <c r="Y38" s="37">
        <f t="shared" ref="Y38" si="235">Y37</f>
        <v>0</v>
      </c>
      <c r="Z38" s="37">
        <f t="shared" ref="Z38" si="236">Z37</f>
        <v>0</v>
      </c>
      <c r="AA38" s="37">
        <f t="shared" ref="AA38" si="237">AA37</f>
        <v>0</v>
      </c>
      <c r="AB38" s="37">
        <f t="shared" ref="AB38" si="238">AB37</f>
        <v>0</v>
      </c>
      <c r="AC38" s="37">
        <f t="shared" ref="AC38" si="239">AC37</f>
        <v>0</v>
      </c>
      <c r="AD38" s="37">
        <f t="shared" ref="AD38" si="240">AD37</f>
        <v>0</v>
      </c>
      <c r="AE38" s="37">
        <f t="shared" ref="AE38" si="241">AE37</f>
        <v>0</v>
      </c>
      <c r="AF38" s="37">
        <f t="shared" ref="AF38" si="242">AF37</f>
        <v>0</v>
      </c>
      <c r="AG38" s="37">
        <f t="shared" ref="AG38" si="243">AG37</f>
        <v>0</v>
      </c>
      <c r="AH38" s="37">
        <f t="shared" ref="AH38" si="244">AH37</f>
        <v>0</v>
      </c>
      <c r="AI38" s="37">
        <f t="shared" ref="AI38" si="245">AI37</f>
        <v>0</v>
      </c>
      <c r="AJ38" s="37">
        <f t="shared" ref="AJ38" si="246">AJ37</f>
        <v>0</v>
      </c>
      <c r="AK38" s="37">
        <f t="shared" ref="AK38" si="247">AK37</f>
        <v>0</v>
      </c>
      <c r="AL38" s="37">
        <f t="shared" ref="AL38" si="248">AL37</f>
        <v>0</v>
      </c>
      <c r="AM38" s="37">
        <f t="shared" ref="AM38" si="249">AM37</f>
        <v>0</v>
      </c>
      <c r="AN38" s="37">
        <f t="shared" ref="AN38" si="250">AN37</f>
        <v>0</v>
      </c>
      <c r="AO38" s="37">
        <f t="shared" ref="AO38" si="251">AO37</f>
        <v>0</v>
      </c>
      <c r="AP38" s="37">
        <f t="shared" ref="AP38" si="252">AP37</f>
        <v>0</v>
      </c>
      <c r="AQ38" s="37">
        <f t="shared" ref="AQ38" si="253">AQ37</f>
        <v>0</v>
      </c>
      <c r="AR38" s="37">
        <f t="shared" ref="AR38" si="254">AR37</f>
        <v>40</v>
      </c>
      <c r="AS38" s="37">
        <f t="shared" ref="AS38" si="255">AS37</f>
        <v>0</v>
      </c>
      <c r="AT38" s="37"/>
      <c r="AU38" s="2" t="s">
        <v>25</v>
      </c>
      <c r="AV38" s="37" t="s">
        <v>92</v>
      </c>
    </row>
    <row r="39" spans="1:48" ht="18.75" customHeight="1" x14ac:dyDescent="0.25">
      <c r="A39" s="37">
        <v>9</v>
      </c>
      <c r="B39" s="37">
        <v>6</v>
      </c>
      <c r="C39" s="8">
        <v>10077462665</v>
      </c>
      <c r="D39" s="9" t="s">
        <v>84</v>
      </c>
      <c r="E39" s="10" t="s">
        <v>85</v>
      </c>
      <c r="F39" s="11"/>
      <c r="G39" s="12" t="s">
        <v>44</v>
      </c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>
        <v>40</v>
      </c>
      <c r="AS39" s="37"/>
      <c r="AT39" s="37"/>
      <c r="AU39" s="2"/>
      <c r="AV39" s="37" t="s">
        <v>92</v>
      </c>
    </row>
    <row r="40" spans="1:48" ht="18.75" customHeight="1" x14ac:dyDescent="0.25">
      <c r="A40" s="37">
        <f>A39</f>
        <v>9</v>
      </c>
      <c r="B40" s="37">
        <f>B39</f>
        <v>6</v>
      </c>
      <c r="C40" s="8">
        <v>10036065489</v>
      </c>
      <c r="D40" s="9" t="s">
        <v>86</v>
      </c>
      <c r="E40" s="10" t="s">
        <v>87</v>
      </c>
      <c r="F40" s="11"/>
      <c r="G40" s="13" t="str">
        <f>G39</f>
        <v>Омская область</v>
      </c>
      <c r="H40" s="37">
        <f>H39</f>
        <v>0</v>
      </c>
      <c r="I40" s="37">
        <f t="shared" ref="I40" si="256">I39</f>
        <v>0</v>
      </c>
      <c r="J40" s="37">
        <f t="shared" ref="J40" si="257">J39</f>
        <v>0</v>
      </c>
      <c r="K40" s="37">
        <f t="shared" ref="K40" si="258">K39</f>
        <v>0</v>
      </c>
      <c r="L40" s="37">
        <f t="shared" ref="L40" si="259">L39</f>
        <v>0</v>
      </c>
      <c r="M40" s="37">
        <f t="shared" ref="M40" si="260">M39</f>
        <v>0</v>
      </c>
      <c r="N40" s="37">
        <f t="shared" ref="N40" si="261">N39</f>
        <v>0</v>
      </c>
      <c r="O40" s="37">
        <f t="shared" ref="O40" si="262">O39</f>
        <v>0</v>
      </c>
      <c r="P40" s="37">
        <f t="shared" ref="P40" si="263">P39</f>
        <v>0</v>
      </c>
      <c r="Q40" s="37">
        <f t="shared" ref="Q40" si="264">Q39</f>
        <v>0</v>
      </c>
      <c r="R40" s="37">
        <f t="shared" ref="R40" si="265">R39</f>
        <v>0</v>
      </c>
      <c r="S40" s="37">
        <f t="shared" ref="S40" si="266">S39</f>
        <v>0</v>
      </c>
      <c r="T40" s="37">
        <f t="shared" ref="T40" si="267">T39</f>
        <v>0</v>
      </c>
      <c r="U40" s="37">
        <f t="shared" ref="U40" si="268">U39</f>
        <v>0</v>
      </c>
      <c r="V40" s="37">
        <f t="shared" ref="V40" si="269">V39</f>
        <v>0</v>
      </c>
      <c r="W40" s="37">
        <f t="shared" ref="W40" si="270">W39</f>
        <v>0</v>
      </c>
      <c r="X40" s="37">
        <f t="shared" ref="X40" si="271">X39</f>
        <v>0</v>
      </c>
      <c r="Y40" s="37">
        <f t="shared" ref="Y40" si="272">Y39</f>
        <v>0</v>
      </c>
      <c r="Z40" s="37">
        <f t="shared" ref="Z40" si="273">Z39</f>
        <v>0</v>
      </c>
      <c r="AA40" s="37">
        <f t="shared" ref="AA40" si="274">AA39</f>
        <v>0</v>
      </c>
      <c r="AB40" s="37">
        <f t="shared" ref="AB40" si="275">AB39</f>
        <v>0</v>
      </c>
      <c r="AC40" s="37">
        <f t="shared" ref="AC40" si="276">AC39</f>
        <v>0</v>
      </c>
      <c r="AD40" s="37">
        <f t="shared" ref="AD40" si="277">AD39</f>
        <v>0</v>
      </c>
      <c r="AE40" s="37">
        <f t="shared" ref="AE40" si="278">AE39</f>
        <v>0</v>
      </c>
      <c r="AF40" s="37">
        <f t="shared" ref="AF40" si="279">AF39</f>
        <v>0</v>
      </c>
      <c r="AG40" s="37">
        <f t="shared" ref="AG40" si="280">AG39</f>
        <v>0</v>
      </c>
      <c r="AH40" s="37">
        <f t="shared" ref="AH40" si="281">AH39</f>
        <v>0</v>
      </c>
      <c r="AI40" s="37">
        <f t="shared" ref="AI40" si="282">AI39</f>
        <v>0</v>
      </c>
      <c r="AJ40" s="37">
        <f t="shared" ref="AJ40" si="283">AJ39</f>
        <v>0</v>
      </c>
      <c r="AK40" s="37">
        <f t="shared" ref="AK40" si="284">AK39</f>
        <v>0</v>
      </c>
      <c r="AL40" s="37">
        <f t="shared" ref="AL40" si="285">AL39</f>
        <v>0</v>
      </c>
      <c r="AM40" s="37">
        <f t="shared" ref="AM40" si="286">AM39</f>
        <v>0</v>
      </c>
      <c r="AN40" s="37">
        <f t="shared" ref="AN40" si="287">AN39</f>
        <v>0</v>
      </c>
      <c r="AO40" s="37">
        <f t="shared" ref="AO40" si="288">AO39</f>
        <v>0</v>
      </c>
      <c r="AP40" s="37">
        <f t="shared" ref="AP40" si="289">AP39</f>
        <v>0</v>
      </c>
      <c r="AQ40" s="37">
        <f t="shared" ref="AQ40" si="290">AQ39</f>
        <v>0</v>
      </c>
      <c r="AR40" s="37">
        <f t="shared" ref="AR40" si="291">AR39</f>
        <v>40</v>
      </c>
      <c r="AS40" s="37">
        <f t="shared" ref="AS40" si="292">AS39</f>
        <v>0</v>
      </c>
      <c r="AT40" s="37"/>
      <c r="AU40" s="2"/>
      <c r="AV40" s="37" t="s">
        <v>92</v>
      </c>
    </row>
    <row r="41" spans="1:48" ht="18.75" customHeight="1" x14ac:dyDescent="0.25">
      <c r="A41" s="37">
        <v>10</v>
      </c>
      <c r="B41" s="37">
        <v>7</v>
      </c>
      <c r="C41" s="8">
        <v>10105865881</v>
      </c>
      <c r="D41" s="9" t="s">
        <v>88</v>
      </c>
      <c r="E41" s="10" t="s">
        <v>89</v>
      </c>
      <c r="F41" s="11"/>
      <c r="G41" s="12" t="s">
        <v>44</v>
      </c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>
        <v>40</v>
      </c>
      <c r="AS41" s="37"/>
      <c r="AT41" s="37"/>
      <c r="AU41" s="2"/>
      <c r="AV41" s="37" t="s">
        <v>92</v>
      </c>
    </row>
    <row r="42" spans="1:48" ht="18.75" customHeight="1" x14ac:dyDescent="0.25">
      <c r="A42" s="37">
        <f>A41</f>
        <v>10</v>
      </c>
      <c r="B42" s="37">
        <f>B41</f>
        <v>7</v>
      </c>
      <c r="C42" s="8">
        <v>10078794292</v>
      </c>
      <c r="D42" s="9" t="s">
        <v>90</v>
      </c>
      <c r="E42" s="10" t="s">
        <v>91</v>
      </c>
      <c r="F42" s="11"/>
      <c r="G42" s="13" t="str">
        <f>G41</f>
        <v>Омская область</v>
      </c>
      <c r="H42" s="37">
        <f>H41</f>
        <v>0</v>
      </c>
      <c r="I42" s="37">
        <f t="shared" ref="I42" si="293">I41</f>
        <v>0</v>
      </c>
      <c r="J42" s="37">
        <f t="shared" ref="J42" si="294">J41</f>
        <v>0</v>
      </c>
      <c r="K42" s="37">
        <f t="shared" ref="K42" si="295">K41</f>
        <v>0</v>
      </c>
      <c r="L42" s="37">
        <f t="shared" ref="L42" si="296">L41</f>
        <v>0</v>
      </c>
      <c r="M42" s="37">
        <f t="shared" ref="M42" si="297">M41</f>
        <v>0</v>
      </c>
      <c r="N42" s="37">
        <f t="shared" ref="N42" si="298">N41</f>
        <v>0</v>
      </c>
      <c r="O42" s="37">
        <f t="shared" ref="O42" si="299">O41</f>
        <v>0</v>
      </c>
      <c r="P42" s="37">
        <f t="shared" ref="P42" si="300">P41</f>
        <v>0</v>
      </c>
      <c r="Q42" s="37">
        <f t="shared" ref="Q42" si="301">Q41</f>
        <v>0</v>
      </c>
      <c r="R42" s="37">
        <f t="shared" ref="R42" si="302">R41</f>
        <v>0</v>
      </c>
      <c r="S42" s="37">
        <f t="shared" ref="S42" si="303">S41</f>
        <v>0</v>
      </c>
      <c r="T42" s="37">
        <f t="shared" ref="T42" si="304">T41</f>
        <v>0</v>
      </c>
      <c r="U42" s="37">
        <f t="shared" ref="U42" si="305">U41</f>
        <v>0</v>
      </c>
      <c r="V42" s="37">
        <f t="shared" ref="V42" si="306">V41</f>
        <v>0</v>
      </c>
      <c r="W42" s="37">
        <f t="shared" ref="W42" si="307">W41</f>
        <v>0</v>
      </c>
      <c r="X42" s="37">
        <f t="shared" ref="X42" si="308">X41</f>
        <v>0</v>
      </c>
      <c r="Y42" s="37">
        <f t="shared" ref="Y42" si="309">Y41</f>
        <v>0</v>
      </c>
      <c r="Z42" s="37">
        <f t="shared" ref="Z42" si="310">Z41</f>
        <v>0</v>
      </c>
      <c r="AA42" s="37">
        <f t="shared" ref="AA42" si="311">AA41</f>
        <v>0</v>
      </c>
      <c r="AB42" s="37">
        <f t="shared" ref="AB42" si="312">AB41</f>
        <v>0</v>
      </c>
      <c r="AC42" s="37">
        <f t="shared" ref="AC42" si="313">AC41</f>
        <v>0</v>
      </c>
      <c r="AD42" s="37">
        <f t="shared" ref="AD42" si="314">AD41</f>
        <v>0</v>
      </c>
      <c r="AE42" s="37">
        <f t="shared" ref="AE42" si="315">AE41</f>
        <v>0</v>
      </c>
      <c r="AF42" s="37">
        <f t="shared" ref="AF42" si="316">AF41</f>
        <v>0</v>
      </c>
      <c r="AG42" s="37">
        <f t="shared" ref="AG42" si="317">AG41</f>
        <v>0</v>
      </c>
      <c r="AH42" s="37">
        <f t="shared" ref="AH42" si="318">AH41</f>
        <v>0</v>
      </c>
      <c r="AI42" s="37">
        <f t="shared" ref="AI42" si="319">AI41</f>
        <v>0</v>
      </c>
      <c r="AJ42" s="37">
        <f t="shared" ref="AJ42" si="320">AJ41</f>
        <v>0</v>
      </c>
      <c r="AK42" s="37">
        <f t="shared" ref="AK42" si="321">AK41</f>
        <v>0</v>
      </c>
      <c r="AL42" s="37">
        <f t="shared" ref="AL42" si="322">AL41</f>
        <v>0</v>
      </c>
      <c r="AM42" s="37">
        <f t="shared" ref="AM42" si="323">AM41</f>
        <v>0</v>
      </c>
      <c r="AN42" s="37">
        <f t="shared" ref="AN42" si="324">AN41</f>
        <v>0</v>
      </c>
      <c r="AO42" s="37">
        <f t="shared" ref="AO42" si="325">AO41</f>
        <v>0</v>
      </c>
      <c r="AP42" s="37">
        <f t="shared" ref="AP42" si="326">AP41</f>
        <v>0</v>
      </c>
      <c r="AQ42" s="37">
        <f t="shared" ref="AQ42" si="327">AQ41</f>
        <v>0</v>
      </c>
      <c r="AR42" s="37">
        <f t="shared" ref="AR42" si="328">AR41</f>
        <v>40</v>
      </c>
      <c r="AS42" s="37">
        <f t="shared" ref="AS42" si="329">AS41</f>
        <v>0</v>
      </c>
      <c r="AT42" s="37"/>
      <c r="AU42" s="2"/>
      <c r="AV42" s="37" t="s">
        <v>92</v>
      </c>
    </row>
    <row r="43" spans="1:48" ht="10.5" customHeight="1" x14ac:dyDescent="0.25">
      <c r="A43" s="7"/>
    </row>
    <row r="44" spans="1:48" x14ac:dyDescent="0.25">
      <c r="A44" s="39" t="s">
        <v>3</v>
      </c>
      <c r="B44" s="39"/>
      <c r="C44" s="39"/>
      <c r="D44" s="39"/>
      <c r="E44" s="27"/>
      <c r="F44" s="27"/>
      <c r="G44" s="39" t="s">
        <v>4</v>
      </c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</row>
    <row r="45" spans="1:48" s="28" customFormat="1" ht="12" x14ac:dyDescent="0.25">
      <c r="A45" s="28" t="s">
        <v>47</v>
      </c>
      <c r="B45" s="29"/>
      <c r="C45" s="30"/>
      <c r="D45" s="29"/>
      <c r="E45" s="31"/>
      <c r="F45" s="29"/>
      <c r="G45" s="32" t="s">
        <v>26</v>
      </c>
      <c r="H45" s="33">
        <v>3</v>
      </c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Q45" s="32"/>
      <c r="AR45" s="32"/>
      <c r="AT45" s="34"/>
      <c r="AU45" s="35" t="s">
        <v>24</v>
      </c>
      <c r="AV45" s="33">
        <f>COUNTIF(F23:F42,"ЗМС")</f>
        <v>0</v>
      </c>
    </row>
    <row r="46" spans="1:48" s="28" customFormat="1" ht="12" x14ac:dyDescent="0.25">
      <c r="A46" s="28" t="s">
        <v>48</v>
      </c>
      <c r="B46" s="29"/>
      <c r="C46" s="36"/>
      <c r="D46" s="29"/>
      <c r="E46" s="31"/>
      <c r="F46" s="29"/>
      <c r="G46" s="32" t="s">
        <v>100</v>
      </c>
      <c r="H46" s="33">
        <f>H47+H51</f>
        <v>10</v>
      </c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Q46" s="32"/>
      <c r="AR46" s="32"/>
      <c r="AT46" s="34"/>
      <c r="AU46" s="35" t="s">
        <v>17</v>
      </c>
      <c r="AV46" s="33">
        <f>COUNTIF(F23:F42,"МСМК")</f>
        <v>0</v>
      </c>
    </row>
    <row r="47" spans="1:48" s="28" customFormat="1" ht="12" x14ac:dyDescent="0.25">
      <c r="B47" s="29"/>
      <c r="C47" s="29"/>
      <c r="D47" s="29"/>
      <c r="E47" s="31"/>
      <c r="F47" s="29"/>
      <c r="G47" s="32" t="s">
        <v>101</v>
      </c>
      <c r="H47" s="33">
        <v>10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Q47" s="32"/>
      <c r="AR47" s="32"/>
      <c r="AT47" s="34"/>
      <c r="AU47" s="35" t="s">
        <v>20</v>
      </c>
      <c r="AV47" s="33">
        <f>COUNTIF(F23:F42,"МС")</f>
        <v>0</v>
      </c>
    </row>
    <row r="48" spans="1:48" s="28" customFormat="1" ht="12" x14ac:dyDescent="0.25">
      <c r="B48" s="29"/>
      <c r="C48" s="29"/>
      <c r="D48" s="29"/>
      <c r="E48" s="31"/>
      <c r="F48" s="29"/>
      <c r="G48" s="32" t="s">
        <v>102</v>
      </c>
      <c r="H48" s="33">
        <v>6</v>
      </c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Q48" s="32"/>
      <c r="AR48" s="32"/>
      <c r="AT48" s="34"/>
      <c r="AU48" s="35" t="s">
        <v>25</v>
      </c>
      <c r="AV48" s="33">
        <f>COUNTIF(F23:F42,"КМС")</f>
        <v>0</v>
      </c>
    </row>
    <row r="49" spans="1:48" s="28" customFormat="1" ht="12" x14ac:dyDescent="0.25">
      <c r="C49" s="29"/>
      <c r="D49" s="29"/>
      <c r="E49" s="31"/>
      <c r="F49" s="29"/>
      <c r="G49" s="32" t="s">
        <v>103</v>
      </c>
      <c r="H49" s="33">
        <v>4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Q49" s="32"/>
      <c r="AR49" s="32"/>
      <c r="AT49" s="34"/>
      <c r="AU49" s="35" t="s">
        <v>28</v>
      </c>
      <c r="AV49" s="33">
        <f>COUNTIF(F23:F42,"1 СР")</f>
        <v>0</v>
      </c>
    </row>
    <row r="50" spans="1:48" s="28" customFormat="1" ht="12" x14ac:dyDescent="0.25">
      <c r="A50" s="29"/>
      <c r="B50" s="29"/>
      <c r="C50" s="29"/>
      <c r="D50" s="29"/>
      <c r="E50" s="31"/>
      <c r="F50" s="29"/>
      <c r="G50" s="32" t="s">
        <v>104</v>
      </c>
      <c r="H50" s="33">
        <f>COUNTIF(A23:A42,"ДСКВ")</f>
        <v>0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Q50" s="32"/>
      <c r="AR50" s="32"/>
      <c r="AT50" s="34"/>
      <c r="AU50" s="35" t="s">
        <v>32</v>
      </c>
      <c r="AV50" s="33">
        <f>COUNTIF(F23:F42,"2 СР")</f>
        <v>0</v>
      </c>
    </row>
    <row r="51" spans="1:48" s="28" customFormat="1" ht="12" x14ac:dyDescent="0.25">
      <c r="A51" s="29"/>
      <c r="B51" s="29"/>
      <c r="C51" s="29"/>
      <c r="D51" s="29"/>
      <c r="E51" s="31"/>
      <c r="F51" s="29"/>
      <c r="G51" s="32" t="s">
        <v>105</v>
      </c>
      <c r="H51" s="33">
        <f>COUNTIF(A23:A42,"НС")</f>
        <v>0</v>
      </c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Q51" s="32"/>
      <c r="AR51" s="32"/>
      <c r="AT51" s="34"/>
      <c r="AU51" s="35" t="s">
        <v>33</v>
      </c>
      <c r="AV51" s="33">
        <f>COUNTIF(F23:F42,"3 СР")</f>
        <v>0</v>
      </c>
    </row>
    <row r="52" spans="1:48" ht="4.5" customHeight="1" x14ac:dyDescent="0.25"/>
    <row r="53" spans="1:48" x14ac:dyDescent="0.25">
      <c r="A53" s="39" t="str">
        <f>A16</f>
        <v>ТЕХНИЧЕСКИЙ ДЕЛЕГАТ ФВСР:</v>
      </c>
      <c r="B53" s="39"/>
      <c r="C53" s="39"/>
      <c r="D53" s="39"/>
      <c r="E53" s="39"/>
      <c r="F53" s="39" t="str">
        <f>A17</f>
        <v>ГЛАВНЫЙ СУДЬЯ:</v>
      </c>
      <c r="G53" s="39"/>
      <c r="H53" s="39"/>
      <c r="I53" s="39"/>
      <c r="J53" s="39"/>
      <c r="K53" s="39"/>
      <c r="L53" s="39" t="str">
        <f>A18</f>
        <v>ГЛАВНЫЙ СЕКРЕТАРЬ: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 t="str">
        <f>A19</f>
        <v>СУДЬЯ НА ФИНИШЕ:</v>
      </c>
      <c r="AQ53" s="39"/>
      <c r="AR53" s="39"/>
      <c r="AS53" s="39"/>
      <c r="AT53" s="39"/>
      <c r="AU53" s="39"/>
      <c r="AV53" s="39"/>
    </row>
    <row r="54" spans="1:48" ht="15.6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</row>
    <row r="55" spans="1:48" ht="15.6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</row>
    <row r="56" spans="1:48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2"/>
      <c r="AQ56" s="2"/>
      <c r="AR56" s="2"/>
      <c r="AS56" s="44"/>
      <c r="AT56" s="44"/>
      <c r="AU56" s="44"/>
      <c r="AV56" s="44"/>
    </row>
    <row r="57" spans="1:48" x14ac:dyDescent="0.25">
      <c r="A57" s="2"/>
      <c r="D57" s="2"/>
      <c r="E57" s="15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</row>
    <row r="58" spans="1:48" x14ac:dyDescent="0.25">
      <c r="A58" s="2"/>
      <c r="D58" s="2"/>
      <c r="E58" s="15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</row>
    <row r="59" spans="1:48" x14ac:dyDescent="0.25">
      <c r="A59" s="44" t="str">
        <f>G16</f>
        <v/>
      </c>
      <c r="B59" s="44"/>
      <c r="C59" s="44"/>
      <c r="D59" s="44"/>
      <c r="E59" s="44"/>
      <c r="F59" s="44" t="str">
        <f>G17</f>
        <v>Соловьев Г.Н. (ВК, Санкт-петербург)</v>
      </c>
      <c r="G59" s="44"/>
      <c r="H59" s="44"/>
      <c r="I59" s="44"/>
      <c r="J59" s="44"/>
      <c r="K59" s="44"/>
      <c r="L59" s="44" t="str">
        <f>G18</f>
        <v>Радчук А.С. (ВК, Санкт-Петербург)</v>
      </c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 t="str">
        <f>G19</f>
        <v>Михайлова И.Н. (ВК, Санкт-Петербург)</v>
      </c>
      <c r="AQ59" s="44"/>
      <c r="AR59" s="44"/>
      <c r="AS59" s="44"/>
      <c r="AT59" s="44"/>
      <c r="AU59" s="44"/>
      <c r="AV59" s="44"/>
    </row>
  </sheetData>
  <sortState xmlns:xlrd2="http://schemas.microsoft.com/office/spreadsheetml/2017/richdata2" ref="B23:BB32">
    <sortCondition descending="1" ref="AS23:AS32"/>
  </sortState>
  <mergeCells count="463">
    <mergeCell ref="H16:AV16"/>
    <mergeCell ref="A1:AV1"/>
    <mergeCell ref="A2:AV2"/>
    <mergeCell ref="A3:AV3"/>
    <mergeCell ref="A4:AV4"/>
    <mergeCell ref="A6:AV6"/>
    <mergeCell ref="A7:AV7"/>
    <mergeCell ref="A9:AV9"/>
    <mergeCell ref="A15:G15"/>
    <mergeCell ref="H15:AV15"/>
    <mergeCell ref="A5:AV5"/>
    <mergeCell ref="A12:AV12"/>
    <mergeCell ref="A8:AV8"/>
    <mergeCell ref="A10:AV10"/>
    <mergeCell ref="A11:AV11"/>
    <mergeCell ref="A59:E59"/>
    <mergeCell ref="A56:E56"/>
    <mergeCell ref="F56:AO56"/>
    <mergeCell ref="AS56:AV56"/>
    <mergeCell ref="F59:K59"/>
    <mergeCell ref="L59:AO59"/>
    <mergeCell ref="AP59:AV59"/>
    <mergeCell ref="A53:E53"/>
    <mergeCell ref="A44:D44"/>
    <mergeCell ref="F53:K53"/>
    <mergeCell ref="L53:AO53"/>
    <mergeCell ref="AP53:AV53"/>
    <mergeCell ref="G44:AV44"/>
    <mergeCell ref="AU21:AU22"/>
    <mergeCell ref="AV21:AV22"/>
    <mergeCell ref="H21:AO21"/>
    <mergeCell ref="H19:AO19"/>
    <mergeCell ref="C21:C22"/>
    <mergeCell ref="B21:B22"/>
    <mergeCell ref="A21:A22"/>
    <mergeCell ref="H23:H24"/>
    <mergeCell ref="I23:I24"/>
    <mergeCell ref="J23:J24"/>
    <mergeCell ref="K23:K24"/>
    <mergeCell ref="L23:L24"/>
    <mergeCell ref="S23:S24"/>
    <mergeCell ref="G21:G22"/>
    <mergeCell ref="F21:F22"/>
    <mergeCell ref="E21:E22"/>
    <mergeCell ref="D21:D22"/>
    <mergeCell ref="A23:A24"/>
    <mergeCell ref="AP21:AP22"/>
    <mergeCell ref="AQ21:AR21"/>
    <mergeCell ref="AS21:AS22"/>
    <mergeCell ref="AT21:AT22"/>
    <mergeCell ref="T23:T24"/>
    <mergeCell ref="U23:U24"/>
    <mergeCell ref="A35:A36"/>
    <mergeCell ref="A37:A38"/>
    <mergeCell ref="A39:A40"/>
    <mergeCell ref="A41:A4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A25:A26"/>
    <mergeCell ref="A27:A28"/>
    <mergeCell ref="A29:A30"/>
    <mergeCell ref="A31:A32"/>
    <mergeCell ref="A33:A34"/>
    <mergeCell ref="V23:V24"/>
    <mergeCell ref="M23:M24"/>
    <mergeCell ref="N23:N24"/>
    <mergeCell ref="O23:O24"/>
    <mergeCell ref="P23:P24"/>
    <mergeCell ref="Q23:Q24"/>
    <mergeCell ref="Q25:Q26"/>
    <mergeCell ref="R25:R26"/>
    <mergeCell ref="S25:S26"/>
    <mergeCell ref="R23:R24"/>
    <mergeCell ref="T25:T26"/>
    <mergeCell ref="U25:U26"/>
    <mergeCell ref="V25:V26"/>
    <mergeCell ref="AB23:AB24"/>
    <mergeCell ref="AC23:AC24"/>
    <mergeCell ref="AD23:AD24"/>
    <mergeCell ref="AE23:AE24"/>
    <mergeCell ref="AF23:AF24"/>
    <mergeCell ref="W23:W24"/>
    <mergeCell ref="X23:X24"/>
    <mergeCell ref="Y23:Y24"/>
    <mergeCell ref="Z23:Z24"/>
    <mergeCell ref="AA23:AA24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AQ23:AQ24"/>
    <mergeCell ref="AR23:AR24"/>
    <mergeCell ref="AS23:AS24"/>
    <mergeCell ref="AT23:AT24"/>
    <mergeCell ref="AL25:AL26"/>
    <mergeCell ref="AM25:AM26"/>
    <mergeCell ref="AD25:AD26"/>
    <mergeCell ref="AE25:AE26"/>
    <mergeCell ref="AF25:AF26"/>
    <mergeCell ref="AG25:AG26"/>
    <mergeCell ref="AH25:AH26"/>
    <mergeCell ref="AS25:AS26"/>
    <mergeCell ref="AT25:AT26"/>
    <mergeCell ref="AR25:AR26"/>
    <mergeCell ref="AL23:AL24"/>
    <mergeCell ref="AM23:AM24"/>
    <mergeCell ref="AN23:AN24"/>
    <mergeCell ref="AO23:AO24"/>
    <mergeCell ref="AP23:AP24"/>
    <mergeCell ref="AG23:AG24"/>
    <mergeCell ref="AH23:AH24"/>
    <mergeCell ref="AI23:AI24"/>
    <mergeCell ref="AJ23:AJ24"/>
    <mergeCell ref="AK23:AK24"/>
    <mergeCell ref="H27:H28"/>
    <mergeCell ref="I27:I28"/>
    <mergeCell ref="J27:J28"/>
    <mergeCell ref="K27:K28"/>
    <mergeCell ref="L27:L28"/>
    <mergeCell ref="M27:M28"/>
    <mergeCell ref="N27:N28"/>
    <mergeCell ref="O27:O28"/>
    <mergeCell ref="P27:P28"/>
    <mergeCell ref="Q27:Q28"/>
    <mergeCell ref="R27:R28"/>
    <mergeCell ref="S27:S28"/>
    <mergeCell ref="T27:T28"/>
    <mergeCell ref="U27:U28"/>
    <mergeCell ref="AN25:AN26"/>
    <mergeCell ref="AO25:AO26"/>
    <mergeCell ref="AP25:AP26"/>
    <mergeCell ref="AQ25:AQ26"/>
    <mergeCell ref="AI25:AI26"/>
    <mergeCell ref="AJ25:AJ26"/>
    <mergeCell ref="AK25:AK26"/>
    <mergeCell ref="W25:W26"/>
    <mergeCell ref="X25:X26"/>
    <mergeCell ref="Y25:Y26"/>
    <mergeCell ref="Z25:Z26"/>
    <mergeCell ref="AA25:AA26"/>
    <mergeCell ref="AB25:AB26"/>
    <mergeCell ref="AC25:AC26"/>
    <mergeCell ref="AT27:AT28"/>
    <mergeCell ref="AK27:AK28"/>
    <mergeCell ref="AL27:AL28"/>
    <mergeCell ref="AM27:AM28"/>
    <mergeCell ref="AN27:AN28"/>
    <mergeCell ref="AO27:AO28"/>
    <mergeCell ref="AF27:AF28"/>
    <mergeCell ref="AG27:AG28"/>
    <mergeCell ref="AH27:AH28"/>
    <mergeCell ref="AI27:AI28"/>
    <mergeCell ref="AJ27:AJ28"/>
    <mergeCell ref="H29:H30"/>
    <mergeCell ref="I29:I30"/>
    <mergeCell ref="J29:J30"/>
    <mergeCell ref="K29:K30"/>
    <mergeCell ref="L29:L30"/>
    <mergeCell ref="AP27:AP28"/>
    <mergeCell ref="AQ27:AQ28"/>
    <mergeCell ref="AR27:AR28"/>
    <mergeCell ref="AS27:AS28"/>
    <mergeCell ref="AA27:AA28"/>
    <mergeCell ref="AB27:AB28"/>
    <mergeCell ref="AC27:AC28"/>
    <mergeCell ref="AD27:AD28"/>
    <mergeCell ref="AE27:AE28"/>
    <mergeCell ref="V27:V28"/>
    <mergeCell ref="W27:W28"/>
    <mergeCell ref="X27:X28"/>
    <mergeCell ref="Y27:Y28"/>
    <mergeCell ref="Z27:Z28"/>
    <mergeCell ref="R29:R30"/>
    <mergeCell ref="S29:S30"/>
    <mergeCell ref="T29:T30"/>
    <mergeCell ref="U29:U30"/>
    <mergeCell ref="V29:V30"/>
    <mergeCell ref="M29:M30"/>
    <mergeCell ref="N29:N30"/>
    <mergeCell ref="O29:O30"/>
    <mergeCell ref="P29:P30"/>
    <mergeCell ref="Q29:Q30"/>
    <mergeCell ref="AJ29:AJ30"/>
    <mergeCell ref="AK29:AK30"/>
    <mergeCell ref="AB29:AB30"/>
    <mergeCell ref="AC29:AC30"/>
    <mergeCell ref="AD29:AD30"/>
    <mergeCell ref="AE29:AE30"/>
    <mergeCell ref="AF29:AF30"/>
    <mergeCell ref="W29:W30"/>
    <mergeCell ref="X29:X30"/>
    <mergeCell ref="Y29:Y30"/>
    <mergeCell ref="Z29:Z30"/>
    <mergeCell ref="AA29:AA30"/>
    <mergeCell ref="AQ29:AQ30"/>
    <mergeCell ref="AR29:AR30"/>
    <mergeCell ref="AS29:AS30"/>
    <mergeCell ref="AT29:AT30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Q31:Q32"/>
    <mergeCell ref="R31:R32"/>
    <mergeCell ref="S31:S32"/>
    <mergeCell ref="AL29:AL30"/>
    <mergeCell ref="AM29:AM30"/>
    <mergeCell ref="AN29:AN30"/>
    <mergeCell ref="AO29:AO30"/>
    <mergeCell ref="AP29:AP30"/>
    <mergeCell ref="AG29:AG30"/>
    <mergeCell ref="AH29:AH30"/>
    <mergeCell ref="AI29:AI30"/>
    <mergeCell ref="Y31:Y32"/>
    <mergeCell ref="Z31:Z32"/>
    <mergeCell ref="AA31:AA32"/>
    <mergeCell ref="AB31:AB32"/>
    <mergeCell ref="AC31:AC32"/>
    <mergeCell ref="T31:T32"/>
    <mergeCell ref="U31:U32"/>
    <mergeCell ref="V31:V32"/>
    <mergeCell ref="W31:W32"/>
    <mergeCell ref="X31:X32"/>
    <mergeCell ref="AI31:AI32"/>
    <mergeCell ref="AJ31:AJ32"/>
    <mergeCell ref="AK31:AK32"/>
    <mergeCell ref="AL31:AL32"/>
    <mergeCell ref="AM31:AM32"/>
    <mergeCell ref="AD31:AD32"/>
    <mergeCell ref="AE31:AE32"/>
    <mergeCell ref="AF31:AF32"/>
    <mergeCell ref="AG31:AG32"/>
    <mergeCell ref="AH31:AH32"/>
    <mergeCell ref="V33:V34"/>
    <mergeCell ref="W33:W34"/>
    <mergeCell ref="X33:X34"/>
    <mergeCell ref="Y33:Y34"/>
    <mergeCell ref="Z33:Z34"/>
    <mergeCell ref="AS31:AS32"/>
    <mergeCell ref="AT31:AT32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S33:S34"/>
    <mergeCell ref="T33:T34"/>
    <mergeCell ref="U33:U34"/>
    <mergeCell ref="AN31:AN32"/>
    <mergeCell ref="AO31:AO32"/>
    <mergeCell ref="AP31:AP32"/>
    <mergeCell ref="H35:H36"/>
    <mergeCell ref="I35:I36"/>
    <mergeCell ref="J35:J36"/>
    <mergeCell ref="K35:K36"/>
    <mergeCell ref="L35:L36"/>
    <mergeCell ref="AP33:AP34"/>
    <mergeCell ref="AQ33:AQ34"/>
    <mergeCell ref="AR33:AR34"/>
    <mergeCell ref="AS33:AS34"/>
    <mergeCell ref="AK33:AK34"/>
    <mergeCell ref="AL33:AL34"/>
    <mergeCell ref="AM33:AM34"/>
    <mergeCell ref="AN33:AN34"/>
    <mergeCell ref="AO33:AO34"/>
    <mergeCell ref="AF33:AF34"/>
    <mergeCell ref="AG33:AG34"/>
    <mergeCell ref="AH33:AH34"/>
    <mergeCell ref="AI33:AI34"/>
    <mergeCell ref="AJ33:AJ34"/>
    <mergeCell ref="AA33:AA34"/>
    <mergeCell ref="AB33:AB34"/>
    <mergeCell ref="AC33:AC34"/>
    <mergeCell ref="AD33:AD34"/>
    <mergeCell ref="AE33:AE34"/>
    <mergeCell ref="S35:S36"/>
    <mergeCell ref="T35:T36"/>
    <mergeCell ref="U35:U36"/>
    <mergeCell ref="V35:V36"/>
    <mergeCell ref="M35:M36"/>
    <mergeCell ref="N35:N36"/>
    <mergeCell ref="O35:O36"/>
    <mergeCell ref="P35:P36"/>
    <mergeCell ref="Q35:Q36"/>
    <mergeCell ref="Q37:Q38"/>
    <mergeCell ref="R37:R38"/>
    <mergeCell ref="S37:S38"/>
    <mergeCell ref="AL35:AL36"/>
    <mergeCell ref="AM35:AM36"/>
    <mergeCell ref="AN35:AN36"/>
    <mergeCell ref="AO35:AO36"/>
    <mergeCell ref="AP35:AP36"/>
    <mergeCell ref="AG35:AG36"/>
    <mergeCell ref="AH35:AH36"/>
    <mergeCell ref="AI35:AI36"/>
    <mergeCell ref="AJ35:AJ36"/>
    <mergeCell ref="AK35:AK36"/>
    <mergeCell ref="AB35:AB36"/>
    <mergeCell ref="AC35:AC36"/>
    <mergeCell ref="AD35:AD36"/>
    <mergeCell ref="AE35:AE36"/>
    <mergeCell ref="AF35:AF36"/>
    <mergeCell ref="W35:W36"/>
    <mergeCell ref="X35:X36"/>
    <mergeCell ref="Y35:Y36"/>
    <mergeCell ref="Z35:Z36"/>
    <mergeCell ref="AA35:AA36"/>
    <mergeCell ref="R35:R36"/>
    <mergeCell ref="H37:H38"/>
    <mergeCell ref="I37:I38"/>
    <mergeCell ref="J37:J38"/>
    <mergeCell ref="K37:K38"/>
    <mergeCell ref="L37:L38"/>
    <mergeCell ref="M37:M38"/>
    <mergeCell ref="N37:N38"/>
    <mergeCell ref="O37:O38"/>
    <mergeCell ref="P37:P38"/>
    <mergeCell ref="Y37:Y38"/>
    <mergeCell ref="Z37:Z38"/>
    <mergeCell ref="AA37:AA38"/>
    <mergeCell ref="AB37:AB38"/>
    <mergeCell ref="AC37:AC38"/>
    <mergeCell ref="T37:T38"/>
    <mergeCell ref="U37:U38"/>
    <mergeCell ref="V37:V38"/>
    <mergeCell ref="W37:W38"/>
    <mergeCell ref="X37:X38"/>
    <mergeCell ref="AI37:AI38"/>
    <mergeCell ref="AJ37:AJ38"/>
    <mergeCell ref="AK37:AK38"/>
    <mergeCell ref="AL37:AL38"/>
    <mergeCell ref="AM37:AM38"/>
    <mergeCell ref="AD37:AD38"/>
    <mergeCell ref="AE37:AE38"/>
    <mergeCell ref="AF37:AF38"/>
    <mergeCell ref="AG37:AG38"/>
    <mergeCell ref="AH37:AH38"/>
    <mergeCell ref="V39:V40"/>
    <mergeCell ref="W39:W40"/>
    <mergeCell ref="X39:X40"/>
    <mergeCell ref="Y39:Y40"/>
    <mergeCell ref="Z39:Z40"/>
    <mergeCell ref="AS37:AS38"/>
    <mergeCell ref="AT37:AT38"/>
    <mergeCell ref="H39:H40"/>
    <mergeCell ref="I39:I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U39:U40"/>
    <mergeCell ref="AN37:AN38"/>
    <mergeCell ref="AO37:AO38"/>
    <mergeCell ref="AP37:AP38"/>
    <mergeCell ref="H41:H42"/>
    <mergeCell ref="I41:I42"/>
    <mergeCell ref="J41:J42"/>
    <mergeCell ref="K41:K42"/>
    <mergeCell ref="L41:L42"/>
    <mergeCell ref="AP39:AP40"/>
    <mergeCell ref="AQ39:AQ40"/>
    <mergeCell ref="AR39:AR40"/>
    <mergeCell ref="AS39:AS40"/>
    <mergeCell ref="AK39:AK40"/>
    <mergeCell ref="AL39:AL40"/>
    <mergeCell ref="AM39:AM40"/>
    <mergeCell ref="AN39:AN40"/>
    <mergeCell ref="AO39:AO40"/>
    <mergeCell ref="AF39:AF40"/>
    <mergeCell ref="AG39:AG40"/>
    <mergeCell ref="AH39:AH40"/>
    <mergeCell ref="AI39:AI40"/>
    <mergeCell ref="AJ39:AJ40"/>
    <mergeCell ref="AA39:AA40"/>
    <mergeCell ref="AB39:AB40"/>
    <mergeCell ref="AC39:AC40"/>
    <mergeCell ref="AD39:AD40"/>
    <mergeCell ref="AE39:AE40"/>
    <mergeCell ref="R41:R42"/>
    <mergeCell ref="S41:S42"/>
    <mergeCell ref="T41:T42"/>
    <mergeCell ref="U41:U42"/>
    <mergeCell ref="V41:V42"/>
    <mergeCell ref="M41:M42"/>
    <mergeCell ref="N41:N42"/>
    <mergeCell ref="O41:O42"/>
    <mergeCell ref="P41:P42"/>
    <mergeCell ref="Q41:Q42"/>
    <mergeCell ref="AB41:AB42"/>
    <mergeCell ref="AC41:AC42"/>
    <mergeCell ref="AD41:AD42"/>
    <mergeCell ref="AE41:AE42"/>
    <mergeCell ref="AF41:AF42"/>
    <mergeCell ref="W41:W42"/>
    <mergeCell ref="X41:X42"/>
    <mergeCell ref="Y41:Y42"/>
    <mergeCell ref="Z41:Z42"/>
    <mergeCell ref="AA41:AA42"/>
    <mergeCell ref="AL41:AL42"/>
    <mergeCell ref="AM41:AM42"/>
    <mergeCell ref="AN41:AN42"/>
    <mergeCell ref="AO41:AO42"/>
    <mergeCell ref="AP41:AP42"/>
    <mergeCell ref="AG41:AG42"/>
    <mergeCell ref="AH41:AH42"/>
    <mergeCell ref="AI41:AI42"/>
    <mergeCell ref="AJ41:AJ42"/>
    <mergeCell ref="AK41:AK42"/>
    <mergeCell ref="AQ41:AQ42"/>
    <mergeCell ref="AR41:AR42"/>
    <mergeCell ref="AS41:AS42"/>
    <mergeCell ref="AT41:AT42"/>
    <mergeCell ref="AV23:AV24"/>
    <mergeCell ref="AV25:AV26"/>
    <mergeCell ref="AV27:AV28"/>
    <mergeCell ref="AV29:AV30"/>
    <mergeCell ref="AV31:AV32"/>
    <mergeCell ref="AV33:AV34"/>
    <mergeCell ref="AV35:AV36"/>
    <mergeCell ref="AV37:AV38"/>
    <mergeCell ref="AV39:AV40"/>
    <mergeCell ref="AV41:AV42"/>
    <mergeCell ref="AT39:AT40"/>
    <mergeCell ref="AQ37:AQ38"/>
    <mergeCell ref="AR37:AR38"/>
    <mergeCell ref="AQ35:AQ36"/>
    <mergeCell ref="AR35:AR36"/>
    <mergeCell ref="AS35:AS36"/>
    <mergeCell ref="AT35:AT36"/>
    <mergeCell ref="AT33:AT34"/>
    <mergeCell ref="AQ31:AQ32"/>
    <mergeCell ref="AR31:AR32"/>
  </mergeCells>
  <conditionalFormatting sqref="AP52:AR1048576 AP43:AR43 AQ45:AR51 G45:G51 AP1:AR14 AP21 AP20:AR20">
    <cfRule type="duplicateValues" dxfId="0" priority="1"/>
  </conditionalFormatting>
  <printOptions horizontalCentered="1"/>
  <pageMargins left="0.19685039370078741" right="0.19685039370078741" top="0.35" bottom="0.28999999999999998" header="0.2" footer="0.2"/>
  <pageSetup paperSize="9" scale="67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rowBreaks count="1" manualBreakCount="1">
    <brk id="36" max="4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Мэдисон</vt:lpstr>
      <vt:lpstr>Мэдисон!Заголовки_для_печати</vt:lpstr>
      <vt:lpstr>Мэдисон!Область_печати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2021-05-18T13:50:02Z</cp:lastPrinted>
  <dcterms:created xsi:type="dcterms:W3CDTF">1996-10-08T23:32:33Z</dcterms:created>
  <dcterms:modified xsi:type="dcterms:W3CDTF">2024-01-09T09:01:50Z</dcterms:modified>
</cp:coreProperties>
</file>